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31875" windowHeight="14640"/>
  </bookViews>
  <sheets>
    <sheet name="SO 06-70-02.1" sheetId="1" r:id="rId1"/>
    <sheet name="Kategorie monitoringu" sheetId="2" state="hidden" r:id="rId2"/>
    <sheet name="hide" sheetId="3" state="hidden" r:id="rId3"/>
  </sheets>
  <definedNames>
    <definedName name="_xlnm._FilterDatabase" localSheetId="0" hidden="1">'SO 06-70-02.1'!$A$12:$L$134</definedName>
    <definedName name="_xlnm.Print_Titles" localSheetId="0">'SO 06-70-02.1'!$9:$12</definedName>
    <definedName name="_xlnm.Print_Area" localSheetId="0">'SO 06-70-02.1'!$B$1:$L$134</definedName>
  </definedNames>
  <calcPr calcId="145621"/>
  <webPublishing codePage="0"/>
</workbook>
</file>

<file path=xl/calcChain.xml><?xml version="1.0" encoding="utf-8"?>
<calcChain xmlns="http://schemas.openxmlformats.org/spreadsheetml/2006/main">
  <c r="L1" i="3" l="1"/>
  <c r="L130" i="1"/>
  <c r="J130" i="1"/>
  <c r="L126" i="1"/>
  <c r="J126" i="1"/>
  <c r="L120" i="1"/>
  <c r="J120" i="1"/>
  <c r="L116" i="1"/>
  <c r="J116" i="1"/>
  <c r="L112" i="1"/>
  <c r="J112" i="1"/>
  <c r="L108" i="1"/>
  <c r="J108" i="1"/>
  <c r="L104" i="1"/>
  <c r="J104" i="1"/>
  <c r="L100" i="1"/>
  <c r="J100" i="1"/>
  <c r="L96" i="1"/>
  <c r="J96" i="1"/>
  <c r="L92" i="1"/>
  <c r="J92" i="1"/>
  <c r="L88" i="1"/>
  <c r="J88" i="1"/>
  <c r="L84" i="1"/>
  <c r="J84" i="1"/>
  <c r="L80" i="1"/>
  <c r="J80" i="1"/>
  <c r="L76" i="1"/>
  <c r="J76" i="1"/>
  <c r="L70" i="1"/>
  <c r="L74" i="1" s="1"/>
  <c r="J70" i="1"/>
  <c r="L64" i="1"/>
  <c r="L68" i="1" s="1"/>
  <c r="J64" i="1"/>
  <c r="L58" i="1"/>
  <c r="J58" i="1"/>
  <c r="L54" i="1"/>
  <c r="J54" i="1"/>
  <c r="L50" i="1"/>
  <c r="J50" i="1"/>
  <c r="L46" i="1"/>
  <c r="J46" i="1"/>
  <c r="L42" i="1"/>
  <c r="J42" i="1"/>
  <c r="L38" i="1"/>
  <c r="J38" i="1"/>
  <c r="L32" i="1"/>
  <c r="J32" i="1"/>
  <c r="L28" i="1"/>
  <c r="L36" i="1" s="1"/>
  <c r="J28" i="1"/>
  <c r="L22" i="1"/>
  <c r="J22" i="1"/>
  <c r="L18" i="1"/>
  <c r="J18" i="1"/>
  <c r="L14" i="1"/>
  <c r="J14" i="1"/>
  <c r="K9" i="1"/>
  <c r="F5" i="1"/>
  <c r="F4" i="1"/>
  <c r="L1" i="1"/>
  <c r="L134" i="1" l="1"/>
  <c r="L124" i="1"/>
  <c r="L26" i="1"/>
  <c r="L62"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<sst xmlns="http://schemas.openxmlformats.org/spreadsheetml/2006/main" count="495" uniqueCount="236">
  <si>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</si>
  <si>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</si>
  <si>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</si>
  <si>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</si>
  <si>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</si>
  <si>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</si>
  <si>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</si>
  <si>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</si>
  <si>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</si>
  <si>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</si>
  <si>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</si>
  <si>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</si>
  <si>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</si>
  <si>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</si>
  <si>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</si>
  <si>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</si>
  <si>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</si>
  <si>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</si>
  <si>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</si>
  <si>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</si>
  <si>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</si>
  <si>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</si>
  <si>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</si>
  <si>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</si>
  <si>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</si>
  <si>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</si>
  <si>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</si>
  <si>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</si>
  <si>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</si>
  <si>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</si>
  <si>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</si>
  <si>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</si>
  <si>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</si>
  <si>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</si>
  <si>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</si>
  <si>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</si>
  <si>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</si>
  <si>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</si>
  <si>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</si>
  <si>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</si>
  <si>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</si>
  <si>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</si>
  <si>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</si>
  <si>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</si>
  <si>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</si>
  <si>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</si>
  <si>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</si>
  <si>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</si>
  <si>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</si>
  <si>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</si>
  <si>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</si>
  <si>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</si>
  <si>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</si>
  <si>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</si>
  <si>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</si>
  <si>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</si>
  <si>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</si>
  <si>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</si>
  <si>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</si>
  <si>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</si>
  <si>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</si>
  <si>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</si>
  <si>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</si>
  <si>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</si>
  <si>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</si>
  <si>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</si>
  <si>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</si>
  <si>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</si>
  <si>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</si>
  <si>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</si>
  <si>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</si>
  <si>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</si>
  <si>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</si>
  <si>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</si>
  <si>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</si>
  <si>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</si>
  <si>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</si>
  <si>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</si>
  <si>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</si>
  <si>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</si>
  <si>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</si>
  <si>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</si>
  <si>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</si>
  <si>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</si>
  <si>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</si>
  <si>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</si>
  <si>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OSTATNÍ POŽADAVKY - GEODETICKÉ ZAMĚŘENÍ A VYTÝČENÍ</t>
  </si>
  <si>
    <t>ověření směrové a výškové polohy vodovodu</t>
  </si>
  <si>
    <t>1=1,000 [A]</t>
  </si>
  <si>
    <t>zahrnuje veškeré náklady spojené s objednatelem požadovanými pracemi</t>
  </si>
  <si>
    <t/>
  </si>
  <si>
    <t>Optimalizace traťového úseku Mstětice (mimo) -  Praha-Vysočany (včetně)</t>
  </si>
  <si>
    <t>SO 06-70-02.1</t>
  </si>
  <si>
    <t>Mstětice - Praha Horní Počernice, úprava vodovodu PVS, a.s.</t>
  </si>
  <si>
    <t xml:space="preserve"> - Optimalizace traťového úseku Mstětice (mimo) -  Praha-Vysočany (včetně)</t>
  </si>
  <si>
    <t>SŽDC</t>
  </si>
  <si>
    <t>0</t>
  </si>
  <si>
    <t>1</t>
  </si>
  <si>
    <t xml:space="preserve">R02911         </t>
  </si>
  <si>
    <t xml:space="preserve">   </t>
  </si>
  <si>
    <t xml:space="preserve">2017_OTSKP-ŽS       </t>
  </si>
  <si>
    <t xml:space="preserve">KPL       </t>
  </si>
  <si>
    <t>2</t>
  </si>
  <si>
    <t xml:space="preserve">R02943         </t>
  </si>
  <si>
    <t>OSTATNÍ POŽADAVKY - VYPRACOVÁNÍ RDS</t>
  </si>
  <si>
    <t>3</t>
  </si>
  <si>
    <t xml:space="preserve">R02945         </t>
  </si>
  <si>
    <t>OSTAT POŽADAVKY - GEOMETRICKÝ PLÁN</t>
  </si>
  <si>
    <t xml:space="preserve">KČ        </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</si>
  <si>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</si>
  <si>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Součet</t>
  </si>
  <si>
    <t>za  Díl</t>
  </si>
  <si>
    <t>015</t>
  </si>
  <si>
    <t>Poplatky za likvidaci odpadů</t>
  </si>
  <si>
    <t>4</t>
  </si>
  <si>
    <t xml:space="preserve">R01502         </t>
  </si>
  <si>
    <t>Poplatek za uložení výkopové zeminy na skládku</t>
  </si>
  <si>
    <t xml:space="preserve">T         </t>
  </si>
  <si>
    <t>výkopek 12,65 m3</t>
  </si>
  <si>
    <t>12,65*2,1=26,565 [A]</t>
  </si>
  <si>
    <t>5</t>
  </si>
  <si>
    <t xml:space="preserve">R01504         </t>
  </si>
  <si>
    <t>Poplatek za uložení vybouraného ocel.potrubí na skládku</t>
  </si>
  <si>
    <t>litinové potrubí DN 200 ( m)  - výkup - sběrna, případně předání provozovateli vodovodu</t>
  </si>
  <si>
    <t>20,6*0,245=5,047 [A]</t>
  </si>
  <si>
    <t>6</t>
  </si>
  <si>
    <t xml:space="preserve">12273          </t>
  </si>
  <si>
    <t>ODKOPÁVKY A PROKOPÁVKY OBECNÉ TŘ. I</t>
  </si>
  <si>
    <t xml:space="preserve">M3        </t>
  </si>
  <si>
    <t>Odstranění ochranného obsypu potrubí provizorního obtoku na terénu ze zeminy (výkopku), po zrušení obtoku bude výkopek odvezen na skládku - viz.pol.13273B</t>
  </si>
  <si>
    <t>((0,4+1)/2)*0,4*29=8,120 [A]</t>
  </si>
  <si>
    <t>7</t>
  </si>
  <si>
    <t xml:space="preserve">13273A         </t>
  </si>
  <si>
    <t>HLOUBENÍ RÝH ŠÍŘ DO 2M PAŽ I NEPAŽ TŘ. I - BEZ DOPRAVY</t>
  </si>
  <si>
    <t>rýha šíře 1,15 m, výkop pro přeložku (12,65 m3), výkopek bude nejprve použit jako ochr.obsyp obtoku, po jeho zrušení bude odvezen na skládku</t>
  </si>
  <si>
    <t xml:space="preserve">11*1,15=12,650 [A]         </t>
  </si>
  <si>
    <t>8</t>
  </si>
  <si>
    <t xml:space="preserve">13273B         </t>
  </si>
  <si>
    <t>HLOUBENÍ RÝH ŠÍŘ DO 2M PAŽ I NEPAŽ TŘ. I - DOPRAVA</t>
  </si>
  <si>
    <t xml:space="preserve">M3KM      </t>
  </si>
  <si>
    <t>výkopek, skládka 16 km, výkopek bude nejprve použit jako ochr.obsyp obtoku, po jeho zrušení bude odvezen na skládku</t>
  </si>
  <si>
    <t xml:space="preserve">(11*1,15)*16=202,400 [A] </t>
  </si>
  <si>
    <t>9</t>
  </si>
  <si>
    <t xml:space="preserve">17120          </t>
  </si>
  <si>
    <t>ULOŽENÍ SYPANINY DO NÁSYPŮ A NA SKLÁDKY BEZ ZHUTNĚNÍ</t>
  </si>
  <si>
    <t>uložení výkopku  na skládku</t>
  </si>
  <si>
    <t>12,65=12,650 [A]</t>
  </si>
  <si>
    <t>10</t>
  </si>
  <si>
    <t xml:space="preserve">17521          </t>
  </si>
  <si>
    <t xml:space="preserve">2017_OTSKP-SPK      </t>
  </si>
  <si>
    <t>OBSYP POTRUBÍ A OBJEKTŮ ZEMINOU BEZ ZHUT</t>
  </si>
  <si>
    <t>ochranný obsyp potrubí provizorního obtoku na terénu zeminou (výkopkem) bez zhutnění (vhodnost výkopku posoudí geolog), po zrušení obtoku bude výkopek odvezen na skládku</t>
  </si>
  <si>
    <t>11</t>
  </si>
  <si>
    <t xml:space="preserve">17581          </t>
  </si>
  <si>
    <t>OBSYP POTRUBÍ A OBJEKTŮ Z NAKUPOVANÝCH MATERIÁLŮ</t>
  </si>
  <si>
    <t>Obsyp potrubí štěrkopískem  -  zrno 0-10 mm, 300 mm nad vrchol potrubí</t>
  </si>
  <si>
    <t>0,5053*20,6=10,409 [A]</t>
  </si>
  <si>
    <t>Základy</t>
  </si>
  <si>
    <t>12</t>
  </si>
  <si>
    <t xml:space="preserve">212615         </t>
  </si>
  <si>
    <t>TRATIVODY KOMPL Z TRUB Z PLAST HMOT DN DO 80MM, RÝHA TŘ I</t>
  </si>
  <si>
    <t xml:space="preserve">M         </t>
  </si>
  <si>
    <t>pracovní drenáž DN 80, vč,štěrkového podsypu a obsypu, rozsah drenáží bude možno upřesnit dle skutečného výskytu podz.vody po provedení výkopů</t>
  </si>
  <si>
    <t>20,6=20,600 [A]</t>
  </si>
  <si>
    <t>Vodorovné konstrukce</t>
  </si>
  <si>
    <t>13</t>
  </si>
  <si>
    <t xml:space="preserve">45157          </t>
  </si>
  <si>
    <t>PODKLADNÍ A VÝPLŇOVÉ VRSTVY Z KAMENIVA TĚŽENÉHO</t>
  </si>
  <si>
    <t>pískové lože pod potrubím, vč.dodávky písku - zrna do 8 mm</t>
  </si>
  <si>
    <t>20,6*0,1713=3,529 [A]</t>
  </si>
  <si>
    <t>Potrubí</t>
  </si>
  <si>
    <t>14</t>
  </si>
  <si>
    <t xml:space="preserve">85134          </t>
  </si>
  <si>
    <t>POTRUBÍ Z TRUB LITINOVÝCH TLAKOVÝCH HRDLOVÝCH DN DO 200MM</t>
  </si>
  <si>
    <t>15</t>
  </si>
  <si>
    <t xml:space="preserve">87333          </t>
  </si>
  <si>
    <t>POTRUBÍ Z TRUB PLASTOVÝCH TLAKOVÝCH SVAŘOVANÝCH DN DO 150MM</t>
  </si>
  <si>
    <t>PE 100 RC SDR 11 d.160 (DN 150), svařované na tupo či pomocí elektrotvarovek,vč.tvarovek, staveništní obtok</t>
  </si>
  <si>
    <t>29=29,000 [A]</t>
  </si>
  <si>
    <t>16</t>
  </si>
  <si>
    <t xml:space="preserve">891133         </t>
  </si>
  <si>
    <t>ŠOUPÁTKA DN DO 150MM</t>
  </si>
  <si>
    <t xml:space="preserve">KUS       </t>
  </si>
  <si>
    <t>klínové šoupě DN 150 přírubové PN 10 s nástrčným hrdlem pro PE d.160, protikorozní ochrana epoxidovým povrstvením, šoupata na stav.obtoku</t>
  </si>
  <si>
    <t>2=2,000 [A]</t>
  </si>
  <si>
    <t>17</t>
  </si>
  <si>
    <t xml:space="preserve">891933         </t>
  </si>
  <si>
    <t>ZEMNÍ SOUPRAVY DN DO 150MM S POKLOPEM</t>
  </si>
  <si>
    <t>Ovládací souprava teleskopická pro šoupátko DN 150 bez uličního poklopu</t>
  </si>
  <si>
    <t>18</t>
  </si>
  <si>
    <t xml:space="preserve">899305         </t>
  </si>
  <si>
    <t>DOPLŇKY NA POTRUBÍ - ORIENTAČ SLOUPKY</t>
  </si>
  <si>
    <t>orientační sloupek - ocel.trubka 78/3 dl.3,5 m žárově zinkovaná, vč.kloboučku, vč.modrobílého nátěru, vč.orientační tabulky</t>
  </si>
  <si>
    <t>19</t>
  </si>
  <si>
    <t xml:space="preserve">899308         </t>
  </si>
  <si>
    <t>DOPLŇKY NA POTRUBÍ - SIGNALIZAČ VODIČ</t>
  </si>
  <si>
    <t>Vytyčovací vodič CY 2x4 mm2</t>
  </si>
  <si>
    <t>20</t>
  </si>
  <si>
    <t xml:space="preserve">899309         </t>
  </si>
  <si>
    <t>DOPLŇKY NA POTRUBÍ - VÝSTRAŽNÁ FÓLIE</t>
  </si>
  <si>
    <t>výstražná perforovaná fólie bílé barvy šíře 0,33 m</t>
  </si>
  <si>
    <t>21</t>
  </si>
  <si>
    <t xml:space="preserve">89944          </t>
  </si>
  <si>
    <t>VÝŘEZ, VÝSEK, ÚTES NA POTRUBÍ DN DO 200MM</t>
  </si>
  <si>
    <t>22</t>
  </si>
  <si>
    <t xml:space="preserve">899631         </t>
  </si>
  <si>
    <t>TLAKOVÉ ZKOUŠKY POTRUBÍ DN DO 150MM</t>
  </si>
  <si>
    <t>tlaková zkouška potrubí z PE d.160, vč.zajištění konců potrubí, stav.obtok</t>
  </si>
  <si>
    <t>23</t>
  </si>
  <si>
    <t xml:space="preserve">899641         </t>
  </si>
  <si>
    <t>TLAKOVÉ ZKOUŠKY POTRUBÍ DN DO 200MM</t>
  </si>
  <si>
    <t>tlaková zkouška lit.potrubí DN 200, vč.zajištění konců potrubí</t>
  </si>
  <si>
    <t>24</t>
  </si>
  <si>
    <t xml:space="preserve">89973          </t>
  </si>
  <si>
    <t>PROPLACH A DEZINFEKCE VODOVODNÍHO POTRUBÍ DN DO 150MM</t>
  </si>
  <si>
    <t>PE 100 RC SDR 11 d.160 (DN 150), staveništní obtok</t>
  </si>
  <si>
    <t>25</t>
  </si>
  <si>
    <t xml:space="preserve">89974          </t>
  </si>
  <si>
    <t>PROPLACH A DEZINFEKCE VODOVODNÍHO POTRUBÍ DN DO 200MM</t>
  </si>
  <si>
    <t>lit.potrubí DN 200</t>
  </si>
  <si>
    <t>Ostatní konstrukce a práce</t>
  </si>
  <si>
    <t>26</t>
  </si>
  <si>
    <t xml:space="preserve">969133         </t>
  </si>
  <si>
    <t>VYBOURÁNÍ POTRUBÍ DN DO 150MM VODOVODNÍCH</t>
  </si>
  <si>
    <t>vybourání - demontáž staveništního obtoku PE d.160, vč.armatur, demontované potrubí a šoupata DN 150 -2ks si ponechá dodavatel</t>
  </si>
  <si>
    <t>27</t>
  </si>
  <si>
    <t xml:space="preserve">969134         </t>
  </si>
  <si>
    <t>VYBOURÁNÍ POTRUBÍ DN DO 200MM VODOVODNÍCH</t>
  </si>
  <si>
    <t>stávající litinové potrubí DN 200  - vybourání a předání provozovateli vodovodu  nebo odvoz a uložení na skládku</t>
  </si>
  <si>
    <t>Stádium 3</t>
  </si>
  <si>
    <t>Mott MacDonald CZ, spol. s r.o.</t>
  </si>
  <si>
    <t>ing.František Kos</t>
  </si>
  <si>
    <t>5003520028</t>
  </si>
  <si>
    <t xml:space="preserve">R-položka   </t>
  </si>
  <si>
    <t>Technická specifikace položky odpovídá příslušné cenové soustavě</t>
  </si>
  <si>
    <t>tvárná litina DN 200,  tř. C64, s hliníko-zinkovou ochranou proti korozi  a tepelnou izolací polyuretanovou pěnou krytou PE-HD troubou (izolace z výroby) a vnitřní cementovou výstelkou, vč.dodatečné tepelné izolace spojů vč.ochrany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</si>
</sst>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74">
    <border>
      <left/>
      <right/>
      <top/>
      <bottom/>
      <diagonal/>
    </border>
    <border>
      <left/>
      <right style="hair">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style="medium">
        <color indexed="64"/>
      </left>
      <right/>
      <top style="medium">
        <color indexed="64"/>
      </top>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n">
        <color auto="1"/>
      </top>
      <bottom/>
      <diagonal/>
    </border>
    <border>
      <left/>
      <right style="medium">
        <color indexed="64"/>
      </right>
      <top style="thick">
        <color auto="1"/>
      </top>
      <bottom style="thick">
        <color auto="1"/>
      </bottom>
      <diagonal/>
    </border>
    <border>
      <left style="medium">
        <color indexed="64"/>
      </left>
      <right/>
      <top style="thin">
        <color auto="1"/>
      </top>
      <bottom style="thin">
        <color auto="1"/>
      </bottom>
      <diagonal/>
    </border>
    <border>
      <left/>
      <right style="medium">
        <color indexed="64"/>
      </right>
      <top style="thick">
        <color auto="1"/>
      </top>
      <bottom style="thin">
        <color auto="1"/>
      </bottom>
      <diagonal/>
    </border>
    <border>
      <left style="medium">
        <color indexed="64"/>
      </left>
      <right/>
      <top/>
      <bottom/>
      <diagonal/>
    </border>
    <border>
      <left/>
      <right style="medium">
        <color indexed="64"/>
      </right>
      <top style="thin">
        <color auto="1"/>
      </top>
      <bottom style="medium">
        <color auto="1"/>
      </bottom>
      <diagonal/>
    </border>
    <border>
      <left style="medium">
        <color indexed="64"/>
      </left>
      <right/>
      <top style="medium">
        <color auto="1"/>
      </top>
      <bottom style="thin">
        <color auto="1"/>
      </bottom>
      <diagonal/>
    </border>
    <border>
      <left/>
      <right style="medium">
        <color indexed="64"/>
      </right>
      <top style="medium">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auto="1"/>
      </right>
      <top style="medium">
        <color auto="1"/>
      </top>
      <bottom style="medium">
        <color auto="1"/>
      </bottom>
      <diagonal/>
    </border>
    <border>
      <left style="thin">
        <color auto="1"/>
      </left>
      <right style="medium">
        <color indexed="64"/>
      </right>
      <top style="medium">
        <color auto="1"/>
      </top>
      <bottom style="medium">
        <color auto="1"/>
      </bottom>
      <diagonal/>
    </border>
    <border>
      <left/>
      <right style="medium">
        <color indexed="64"/>
      </right>
      <top style="medium">
        <color auto="1"/>
      </top>
      <bottom/>
      <diagonal/>
    </border>
    <border>
      <left/>
      <right style="medium">
        <color indexed="64"/>
      </right>
      <top/>
      <bottom/>
      <diagonal/>
    </border>
    <border>
      <left style="medium">
        <color indexed="64"/>
      </left>
      <right/>
      <top/>
      <bottom style="medium">
        <color auto="1"/>
      </bottom>
      <diagonal/>
    </border>
    <border>
      <left/>
      <right style="medium">
        <color indexed="64"/>
      </right>
      <top/>
      <bottom style="medium">
        <color auto="1"/>
      </bottom>
      <diagonal/>
    </border>
    <border>
      <left/>
      <right style="thin">
        <color auto="1"/>
      </right>
      <top style="medium">
        <color auto="1"/>
      </top>
      <bottom style="medium">
        <color indexed="64"/>
      </bottom>
      <diagonal/>
    </border>
    <border>
      <left style="thin">
        <color auto="1"/>
      </left>
      <right/>
      <top style="medium">
        <color auto="1"/>
      </top>
      <bottom style="medium">
        <color indexed="64"/>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62">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49" fontId="9" fillId="2" borderId="2" xfId="8" applyNumberFormat="1" applyFont="1" applyFill="1" applyBorder="1" applyAlignment="1" applyProtection="1">
      <alignment vertical="center" wrapText="1"/>
      <protection locked="0"/>
    </xf>
    <xf numFmtId="49" fontId="9" fillId="2" borderId="2" xfId="8" applyNumberFormat="1" applyFont="1" applyFill="1" applyBorder="1" applyAlignment="1" applyProtection="1">
      <alignment vertical="center"/>
      <protection locked="0"/>
    </xf>
    <xf numFmtId="165" fontId="9" fillId="2" borderId="3" xfId="8" applyNumberFormat="1" applyFont="1" applyFill="1" applyBorder="1" applyAlignment="1" applyProtection="1">
      <alignment horizontal="left" vertical="center"/>
      <protection locked="0"/>
    </xf>
    <xf numFmtId="0" fontId="9" fillId="2" borderId="4" xfId="8" applyFont="1" applyFill="1" applyBorder="1" applyAlignment="1" applyProtection="1">
      <alignment horizontal="center" vertical="center"/>
      <protection locked="0"/>
    </xf>
    <xf numFmtId="0" fontId="9" fillId="3" borderId="4" xfId="8" applyFont="1" applyFill="1" applyBorder="1" applyAlignment="1" applyProtection="1">
      <alignment vertical="center"/>
      <protection locked="0"/>
    </xf>
    <xf numFmtId="0" fontId="12" fillId="2" borderId="4" xfId="8" applyFont="1" applyFill="1" applyBorder="1" applyAlignment="1" applyProtection="1">
      <alignment vertical="center"/>
      <protection locked="0"/>
    </xf>
    <xf numFmtId="0" fontId="9" fillId="3" borderId="4"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5" xfId="8" applyFont="1" applyFill="1" applyBorder="1" applyAlignment="1" applyProtection="1">
      <alignment horizontal="center" vertical="center"/>
      <protection locked="0"/>
    </xf>
    <xf numFmtId="0" fontId="7" fillId="2" borderId="5" xfId="7" applyNumberFormat="1" applyFont="1" applyFill="1" applyBorder="1" applyAlignment="1" applyProtection="1">
      <alignment vertical="center" wrapText="1"/>
      <protection locked="0"/>
    </xf>
    <xf numFmtId="0" fontId="7" fillId="2" borderId="6"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7" xfId="7" applyNumberFormat="1" applyFont="1" applyFill="1" applyBorder="1" applyAlignment="1" applyProtection="1">
      <alignment vertical="center" wrapText="1" shrinkToFit="1"/>
      <protection locked="0"/>
    </xf>
    <xf numFmtId="0" fontId="7" fillId="2" borderId="8" xfId="7" applyNumberFormat="1" applyFont="1" applyFill="1" applyBorder="1" applyAlignment="1" applyProtection="1">
      <alignment vertical="center" wrapText="1" shrinkToFit="1"/>
      <protection locked="0"/>
    </xf>
    <xf numFmtId="0" fontId="2" fillId="0" borderId="9"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2"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9" xfId="8" applyFont="1" applyBorder="1" applyAlignment="1" applyProtection="1">
      <alignment vertical="center"/>
      <protection locked="0"/>
    </xf>
    <xf numFmtId="0" fontId="2" fillId="4" borderId="11" xfId="8" applyFont="1" applyFill="1" applyBorder="1" applyAlignment="1" applyProtection="1">
      <alignment horizontal="center" vertical="center"/>
      <protection locked="0"/>
    </xf>
    <xf numFmtId="0" fontId="2" fillId="0" borderId="12" xfId="8" applyFont="1" applyBorder="1" applyAlignment="1" applyProtection="1">
      <alignment vertical="center"/>
      <protection locked="0"/>
    </xf>
    <xf numFmtId="0" fontId="2" fillId="0" borderId="13" xfId="8" applyFont="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165" fontId="9" fillId="2" borderId="16" xfId="8" applyNumberFormat="1" applyFont="1" applyFill="1" applyBorder="1" applyAlignment="1" applyProtection="1">
      <alignment horizontal="left" vertical="center"/>
      <protection locked="0"/>
    </xf>
    <xf numFmtId="165" fontId="3" fillId="2" borderId="17" xfId="8" applyNumberFormat="1" applyFont="1" applyFill="1" applyBorder="1" applyAlignment="1" applyProtection="1">
      <alignment horizontal="left" vertical="center" wrapText="1"/>
      <protection locked="0"/>
    </xf>
    <xf numFmtId="0" fontId="35" fillId="5" borderId="18" xfId="8" applyFont="1" applyFill="1" applyBorder="1" applyAlignment="1" applyProtection="1">
      <alignment horizontal="right" vertical="center"/>
      <protection hidden="1"/>
    </xf>
    <xf numFmtId="0" fontId="7" fillId="0" borderId="0" xfId="7" applyNumberFormat="1" applyFont="1" applyFill="1" applyBorder="1" applyAlignment="1" applyProtection="1">
      <alignment vertical="center" wrapText="1" shrinkToFit="1"/>
      <protection locked="0"/>
    </xf>
    <xf numFmtId="0" fontId="12" fillId="2" borderId="19" xfId="8" applyFont="1" applyFill="1" applyBorder="1" applyAlignment="1" applyProtection="1">
      <alignment vertical="center"/>
      <protection locked="0"/>
    </xf>
    <xf numFmtId="0" fontId="12" fillId="2" borderId="4" xfId="8" applyFont="1" applyFill="1" applyBorder="1" applyAlignment="1" applyProtection="1">
      <alignment horizontal="center" vertical="center"/>
      <protection locked="0"/>
    </xf>
    <xf numFmtId="0" fontId="12" fillId="2" borderId="20"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1" xfId="8" applyNumberFormat="1" applyFont="1" applyFill="1" applyBorder="1" applyAlignment="1" applyProtection="1">
      <alignment vertical="top" wrapText="1"/>
      <protection locked="0"/>
    </xf>
    <xf numFmtId="49" fontId="10" fillId="2" borderId="2" xfId="8" applyNumberFormat="1" applyFont="1" applyFill="1" applyBorder="1" applyAlignment="1" applyProtection="1">
      <alignment vertical="top" wrapText="1"/>
      <protection locked="0"/>
    </xf>
    <xf numFmtId="0" fontId="10" fillId="0" borderId="2" xfId="8" applyFont="1" applyFill="1" applyBorder="1" applyAlignment="1" applyProtection="1">
      <alignment vertical="top"/>
      <protection hidden="1"/>
    </xf>
    <xf numFmtId="49" fontId="10" fillId="0" borderId="2" xfId="8" applyNumberFormat="1" applyFont="1" applyFill="1" applyBorder="1" applyAlignment="1" applyProtection="1">
      <alignment vertical="top" wrapText="1"/>
    </xf>
    <xf numFmtId="49" fontId="4" fillId="2" borderId="2" xfId="8" applyNumberFormat="1" applyFont="1" applyFill="1" applyBorder="1" applyAlignment="1" applyProtection="1">
      <alignment vertical="top"/>
      <protection locked="0"/>
    </xf>
    <xf numFmtId="0" fontId="1" fillId="0" borderId="22" xfId="7" applyFont="1" applyFill="1" applyBorder="1" applyAlignment="1" applyProtection="1">
      <alignment horizontal="left" vertical="center"/>
      <protection hidden="1"/>
    </xf>
    <xf numFmtId="0" fontId="1" fillId="0" borderId="23" xfId="7" applyFont="1" applyFill="1" applyBorder="1" applyAlignment="1" applyProtection="1">
      <alignment vertical="center" wrapText="1"/>
      <protection hidden="1"/>
    </xf>
    <xf numFmtId="0" fontId="1" fillId="0" borderId="24" xfId="7" applyFont="1" applyFill="1" applyBorder="1" applyAlignment="1" applyProtection="1">
      <alignment horizontal="left" vertical="center"/>
      <protection hidden="1"/>
    </xf>
    <xf numFmtId="0" fontId="1" fillId="0" borderId="25" xfId="7" applyFont="1" applyFill="1" applyBorder="1" applyAlignment="1" applyProtection="1">
      <alignment vertical="center" wrapText="1"/>
      <protection hidden="1"/>
    </xf>
    <xf numFmtId="0" fontId="1" fillId="0" borderId="26" xfId="7" applyFont="1" applyFill="1" applyBorder="1" applyAlignment="1" applyProtection="1">
      <alignment horizontal="left" vertical="center"/>
      <protection hidden="1"/>
    </xf>
    <xf numFmtId="0" fontId="1" fillId="0" borderId="27"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2" xfId="8" applyNumberFormat="1" applyFont="1" applyFill="1" applyBorder="1" applyAlignment="1" applyProtection="1">
      <alignment vertical="center" wrapText="1"/>
      <protection locked="0"/>
    </xf>
    <xf numFmtId="49" fontId="9" fillId="0" borderId="28" xfId="8" applyNumberFormat="1" applyFont="1" applyFill="1" applyBorder="1" applyAlignment="1" applyProtection="1">
      <alignment vertical="center" wrapText="1"/>
      <protection locked="0"/>
    </xf>
    <xf numFmtId="0" fontId="9" fillId="0" borderId="2" xfId="8" applyNumberFormat="1" applyFont="1" applyFill="1" applyBorder="1" applyAlignment="1" applyProtection="1">
      <alignment vertical="center" wrapText="1"/>
      <protection hidden="1"/>
    </xf>
    <xf numFmtId="49" fontId="5" fillId="0" borderId="21" xfId="8" applyNumberFormat="1" applyFont="1" applyFill="1" applyBorder="1" applyAlignment="1" applyProtection="1">
      <alignment vertical="top" wrapText="1"/>
      <protection hidden="1"/>
    </xf>
    <xf numFmtId="49" fontId="5" fillId="0" borderId="31" xfId="8" applyNumberFormat="1" applyFont="1" applyFill="1" applyBorder="1" applyAlignment="1" applyProtection="1">
      <alignment vertical="top" wrapText="1"/>
      <protection hidden="1"/>
    </xf>
    <xf numFmtId="49" fontId="5" fillId="0" borderId="21" xfId="8" applyNumberFormat="1" applyFont="1" applyFill="1" applyBorder="1" applyAlignment="1" applyProtection="1">
      <alignment horizontal="left" vertical="top"/>
    </xf>
    <xf numFmtId="49" fontId="5" fillId="0" borderId="21" xfId="8" applyNumberFormat="1" applyFont="1" applyFill="1" applyBorder="1" applyAlignment="1" applyProtection="1">
      <alignment vertical="top" wrapText="1"/>
    </xf>
    <xf numFmtId="49" fontId="10" fillId="0" borderId="2" xfId="8" applyNumberFormat="1" applyFont="1" applyFill="1" applyBorder="1" applyAlignment="1" applyProtection="1">
      <alignment vertical="top"/>
      <protection hidden="1"/>
    </xf>
    <xf numFmtId="49" fontId="10" fillId="0" borderId="32" xfId="8" applyNumberFormat="1" applyFont="1" applyFill="1" applyBorder="1" applyAlignment="1" applyProtection="1">
      <alignment vertical="top"/>
      <protection hidden="1"/>
    </xf>
    <xf numFmtId="0" fontId="9" fillId="2" borderId="2" xfId="8" applyNumberFormat="1" applyFont="1" applyFill="1" applyBorder="1" applyAlignment="1" applyProtection="1">
      <alignment vertical="center"/>
      <protection locked="0"/>
    </xf>
    <xf numFmtId="14" fontId="9" fillId="2" borderId="33" xfId="8" applyNumberFormat="1" applyFont="1" applyFill="1" applyBorder="1" applyAlignment="1" applyProtection="1">
      <alignment vertical="center"/>
      <protection locked="0"/>
    </xf>
    <xf numFmtId="0" fontId="9" fillId="2" borderId="4"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29" xfId="8" applyFont="1" applyFill="1" applyBorder="1" applyAlignment="1" applyProtection="1">
      <alignment vertical="center"/>
      <protection hidden="1"/>
    </xf>
    <xf numFmtId="0" fontId="4" fillId="7" borderId="34" xfId="8" applyFont="1" applyFill="1" applyBorder="1" applyAlignment="1" applyProtection="1">
      <alignment vertical="center"/>
      <protection hidden="1"/>
    </xf>
    <xf numFmtId="49" fontId="2" fillId="2" borderId="5" xfId="8" applyNumberFormat="1" applyFont="1" applyFill="1" applyBorder="1" applyAlignment="1" applyProtection="1">
      <alignment horizontal="center" vertical="center"/>
      <protection locked="0"/>
    </xf>
    <xf numFmtId="2" fontId="2" fillId="2" borderId="5" xfId="8" applyNumberFormat="1" applyFont="1" applyFill="1" applyBorder="1" applyAlignment="1" applyProtection="1">
      <alignment horizontal="center" vertical="center"/>
      <protection locked="0"/>
    </xf>
    <xf numFmtId="164" fontId="8" fillId="0" borderId="35" xfId="7" applyNumberFormat="1" applyFont="1" applyFill="1" applyBorder="1" applyAlignment="1" applyProtection="1">
      <alignment horizontal="right" vertical="center"/>
      <protection locked="0"/>
    </xf>
    <xf numFmtId="2" fontId="8" fillId="2" borderId="5" xfId="7" applyNumberFormat="1" applyFont="1" applyFill="1" applyBorder="1" applyAlignment="1" applyProtection="1">
      <alignment horizontal="center" vertical="center"/>
      <protection locked="0"/>
    </xf>
    <xf numFmtId="4" fontId="8" fillId="2" borderId="5" xfId="7" applyNumberFormat="1" applyFont="1" applyFill="1" applyBorder="1" applyAlignment="1" applyProtection="1">
      <alignment horizontal="center" vertical="center"/>
      <protection locked="0"/>
    </xf>
    <xf numFmtId="166" fontId="2" fillId="2" borderId="5" xfId="8" applyNumberFormat="1" applyFont="1" applyFill="1" applyBorder="1" applyAlignment="1" applyProtection="1">
      <alignment horizontal="center" vertical="center"/>
      <protection locked="0"/>
    </xf>
    <xf numFmtId="0" fontId="2" fillId="0" borderId="45" xfId="8" applyFont="1" applyBorder="1" applyAlignment="1" applyProtection="1">
      <alignment vertical="center"/>
      <protection locked="0"/>
    </xf>
    <xf numFmtId="0" fontId="2" fillId="0" borderId="46" xfId="8" applyFont="1" applyBorder="1" applyAlignment="1" applyProtection="1">
      <alignment vertical="center"/>
      <protection locked="0"/>
    </xf>
    <xf numFmtId="0" fontId="7" fillId="2" borderId="47" xfId="7" applyNumberFormat="1" applyFont="1" applyFill="1" applyBorder="1" applyAlignment="1" applyProtection="1">
      <alignment vertical="center" wrapText="1"/>
      <protection locked="0"/>
    </xf>
    <xf numFmtId="0" fontId="2" fillId="0" borderId="48" xfId="8" applyFont="1" applyBorder="1" applyAlignment="1" applyProtection="1">
      <alignment horizontal="center" vertical="center"/>
      <protection locked="0"/>
    </xf>
    <xf numFmtId="0" fontId="2" fillId="0" borderId="4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0" fontId="2" fillId="0" borderId="49" xfId="8" applyFont="1" applyBorder="1" applyAlignment="1" applyProtection="1">
      <alignment vertical="center"/>
      <protection locked="0"/>
    </xf>
    <xf numFmtId="0" fontId="2" fillId="0" borderId="50" xfId="8" applyFont="1" applyBorder="1" applyAlignment="1" applyProtection="1">
      <alignment horizontal="center" vertical="center"/>
      <protection locked="0"/>
    </xf>
    <xf numFmtId="0" fontId="2" fillId="0" borderId="13" xfId="8" applyFont="1" applyBorder="1" applyProtection="1">
      <protection locked="0"/>
    </xf>
    <xf numFmtId="0" fontId="9" fillId="11" borderId="30" xfId="8" applyFont="1" applyFill="1" applyBorder="1" applyAlignment="1" applyProtection="1">
      <alignment vertical="center"/>
    </xf>
    <xf numFmtId="0" fontId="9" fillId="11" borderId="4" xfId="8" applyFont="1" applyFill="1" applyBorder="1" applyAlignment="1" applyProtection="1">
      <alignment horizontal="center" vertical="center"/>
      <protection locked="0"/>
    </xf>
    <xf numFmtId="0" fontId="9" fillId="11" borderId="4" xfId="8" applyFont="1" applyFill="1" applyBorder="1" applyAlignment="1" applyProtection="1">
      <alignment vertical="center"/>
      <protection locked="0"/>
    </xf>
    <xf numFmtId="164" fontId="20" fillId="11" borderId="10" xfId="7" applyNumberFormat="1" applyFont="1" applyFill="1" applyBorder="1" applyAlignment="1" applyProtection="1">
      <alignment horizontal="center" vertical="center"/>
      <protection locked="0"/>
    </xf>
    <xf numFmtId="0" fontId="12" fillId="5" borderId="8" xfId="8" applyFont="1" applyFill="1" applyBorder="1" applyAlignment="1" applyProtection="1">
      <alignment horizontal="center" vertical="center"/>
      <protection hidden="1"/>
    </xf>
    <xf numFmtId="0" fontId="2" fillId="0" borderId="0" xfId="8" applyFont="1" applyBorder="1" applyProtection="1">
      <protection locked="0"/>
    </xf>
    <xf numFmtId="0" fontId="6" fillId="2" borderId="6" xfId="7" applyNumberFormat="1" applyFont="1" applyFill="1" applyBorder="1" applyAlignment="1" applyProtection="1">
      <alignment vertical="center" wrapText="1" shrinkToFit="1"/>
      <protection locked="0"/>
    </xf>
    <xf numFmtId="49" fontId="19" fillId="0" borderId="52" xfId="8" applyNumberFormat="1" applyFont="1" applyFill="1" applyBorder="1" applyAlignment="1" applyProtection="1">
      <alignment vertical="center"/>
      <protection hidden="1"/>
    </xf>
    <xf numFmtId="0" fontId="19" fillId="0" borderId="53" xfId="8" applyNumberFormat="1" applyFont="1" applyFill="1" applyBorder="1" applyAlignment="1" applyProtection="1">
      <alignment vertical="center"/>
      <protection hidden="1"/>
    </xf>
    <xf numFmtId="49" fontId="19" fillId="0" borderId="54" xfId="8" applyNumberFormat="1" applyFont="1" applyFill="1" applyBorder="1" applyAlignment="1" applyProtection="1">
      <alignment horizontal="right" vertical="center"/>
      <protection hidden="1"/>
    </xf>
    <xf numFmtId="0" fontId="10" fillId="0" borderId="57" xfId="8" applyFont="1" applyFill="1" applyBorder="1" applyAlignment="1" applyProtection="1">
      <alignment vertical="top"/>
      <protection hidden="1"/>
    </xf>
    <xf numFmtId="0" fontId="9" fillId="2" borderId="58" xfId="8" applyFont="1" applyFill="1" applyBorder="1" applyAlignment="1" applyProtection="1">
      <alignment horizontal="left" vertical="center"/>
      <protection locked="0"/>
    </xf>
    <xf numFmtId="0" fontId="3" fillId="0" borderId="57" xfId="8" applyFont="1" applyFill="1" applyBorder="1" applyAlignment="1" applyProtection="1">
      <alignment vertical="center"/>
      <protection hidden="1"/>
    </xf>
    <xf numFmtId="0" fontId="9" fillId="0" borderId="32" xfId="8" applyFont="1" applyFill="1" applyBorder="1" applyAlignment="1" applyProtection="1">
      <alignment vertical="center"/>
      <protection locked="0"/>
    </xf>
    <xf numFmtId="0" fontId="9" fillId="0" borderId="32" xfId="8" applyNumberFormat="1" applyFont="1" applyFill="1" applyBorder="1" applyAlignment="1" applyProtection="1">
      <alignment vertical="center"/>
      <protection locked="0"/>
    </xf>
    <xf numFmtId="14" fontId="9" fillId="0" borderId="60" xfId="8" applyNumberFormat="1" applyFont="1" applyFill="1" applyBorder="1" applyAlignment="1" applyProtection="1">
      <alignment vertical="center"/>
      <protection locked="0"/>
    </xf>
    <xf numFmtId="3" fontId="35" fillId="5" borderId="62" xfId="8" applyNumberFormat="1" applyFont="1" applyFill="1" applyBorder="1" applyAlignment="1" applyProtection="1">
      <alignment horizontal="left" vertical="center"/>
      <protection hidden="1"/>
    </xf>
    <xf numFmtId="0" fontId="12" fillId="5" borderId="65" xfId="8" applyFont="1" applyFill="1" applyBorder="1" applyAlignment="1" applyProtection="1">
      <alignment horizontal="center" vertical="center"/>
      <protection hidden="1"/>
    </xf>
    <xf numFmtId="0" fontId="9" fillId="3" borderId="19" xfId="8" applyFont="1" applyFill="1" applyBorder="1" applyAlignment="1" applyProtection="1">
      <alignment vertical="center"/>
    </xf>
    <xf numFmtId="0" fontId="9" fillId="3" borderId="20" xfId="8" applyFont="1" applyFill="1" applyBorder="1" applyAlignment="1" applyProtection="1">
      <alignment horizontal="center" vertical="center"/>
      <protection locked="0"/>
    </xf>
    <xf numFmtId="0" fontId="2" fillId="4" borderId="66" xfId="8" applyFont="1" applyFill="1" applyBorder="1" applyAlignment="1" applyProtection="1">
      <alignment horizontal="center" vertical="center"/>
      <protection locked="0"/>
    </xf>
    <xf numFmtId="164" fontId="8" fillId="0" borderId="67" xfId="7" applyNumberFormat="1" applyFont="1" applyFill="1" applyBorder="1" applyAlignment="1" applyProtection="1">
      <alignment horizontal="right" vertical="center"/>
      <protection locked="0"/>
    </xf>
    <xf numFmtId="0" fontId="2" fillId="0" borderId="51" xfId="8" applyFont="1" applyBorder="1" applyAlignment="1" applyProtection="1">
      <alignment vertical="center"/>
      <protection locked="0"/>
    </xf>
    <xf numFmtId="0" fontId="2" fillId="0" borderId="68" xfId="8" applyFont="1" applyBorder="1" applyAlignment="1" applyProtection="1">
      <alignment horizontal="center" vertical="center"/>
      <protection locked="0"/>
    </xf>
    <xf numFmtId="0" fontId="2" fillId="0" borderId="59" xfId="8" applyFont="1" applyBorder="1" applyAlignment="1" applyProtection="1">
      <alignment vertical="center"/>
      <protection locked="0"/>
    </xf>
    <xf numFmtId="0" fontId="2" fillId="0" borderId="69" xfId="8" applyFont="1" applyBorder="1" applyAlignment="1" applyProtection="1">
      <alignment horizontal="center" vertical="center"/>
      <protection locked="0"/>
    </xf>
    <xf numFmtId="0" fontId="2" fillId="0" borderId="70" xfId="8" applyFont="1" applyBorder="1" applyAlignment="1" applyProtection="1">
      <alignment vertical="center"/>
      <protection locked="0"/>
    </xf>
    <xf numFmtId="0" fontId="2" fillId="0" borderId="71" xfId="8" applyFont="1" applyBorder="1" applyAlignment="1" applyProtection="1">
      <alignment horizontal="center" vertical="center"/>
      <protection locked="0"/>
    </xf>
    <xf numFmtId="0" fontId="9" fillId="11" borderId="19" xfId="8" applyFont="1" applyFill="1" applyBorder="1" applyAlignment="1" applyProtection="1">
      <alignment vertical="center"/>
    </xf>
    <xf numFmtId="164" fontId="20" fillId="11" borderId="20" xfId="7" applyNumberFormat="1" applyFont="1" applyFill="1" applyBorder="1" applyAlignment="1" applyProtection="1">
      <alignment horizontal="center" vertical="center"/>
      <protection locked="0"/>
    </xf>
    <xf numFmtId="0" fontId="2" fillId="0" borderId="19" xfId="8" applyFont="1" applyBorder="1" applyAlignment="1" applyProtection="1">
      <alignment vertical="center"/>
      <protection locked="0"/>
    </xf>
    <xf numFmtId="0" fontId="2" fillId="0" borderId="4" xfId="8" applyFont="1" applyBorder="1" applyAlignment="1" applyProtection="1">
      <alignment vertical="center"/>
      <protection locked="0"/>
    </xf>
    <xf numFmtId="0" fontId="2" fillId="0" borderId="72" xfId="8" applyFont="1" applyBorder="1" applyAlignment="1" applyProtection="1">
      <alignment vertical="center"/>
      <protection locked="0"/>
    </xf>
    <xf numFmtId="0" fontId="2" fillId="0" borderId="73" xfId="8" applyFont="1" applyBorder="1" applyAlignment="1" applyProtection="1">
      <alignment horizontal="center" vertical="center"/>
      <protection locked="0"/>
    </xf>
    <xf numFmtId="0" fontId="2" fillId="0" borderId="4" xfId="8" applyFont="1" applyBorder="1" applyAlignment="1" applyProtection="1">
      <alignment horizontal="center" vertical="center"/>
      <protection locked="0"/>
    </xf>
    <xf numFmtId="0" fontId="2" fillId="0" borderId="20" xfId="8" applyFont="1" applyBorder="1" applyAlignment="1" applyProtection="1">
      <alignment horizontal="center" vertical="center"/>
      <protection locked="0"/>
    </xf>
    <xf numFmtId="0" fontId="6" fillId="2" borderId="47" xfId="7" applyNumberFormat="1" applyFont="1" applyFill="1" applyBorder="1" applyAlignment="1" applyProtection="1">
      <alignment vertical="center" wrapText="1" shrinkToFit="1"/>
      <protection locked="0"/>
    </xf>
    <xf numFmtId="0" fontId="12" fillId="5" borderId="7"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protection hidden="1"/>
    </xf>
    <xf numFmtId="0" fontId="12" fillId="5" borderId="7"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3" fillId="0" borderId="36" xfId="8" applyFont="1" applyFill="1" applyBorder="1" applyAlignment="1" applyProtection="1">
      <alignment horizontal="left" vertical="center"/>
      <protection hidden="1"/>
    </xf>
    <xf numFmtId="0" fontId="3" fillId="0" borderId="21" xfId="8" applyFont="1" applyFill="1" applyBorder="1" applyAlignment="1" applyProtection="1">
      <alignment horizontal="left" vertical="center"/>
      <protection hidden="1"/>
    </xf>
    <xf numFmtId="0" fontId="19" fillId="0" borderId="51" xfId="8" applyFont="1" applyFill="1" applyBorder="1" applyAlignment="1" applyProtection="1">
      <alignment horizontal="center" vertical="center" wrapText="1"/>
      <protection hidden="1"/>
    </xf>
    <xf numFmtId="0" fontId="19" fillId="0" borderId="45" xfId="8" applyFont="1" applyFill="1" applyBorder="1" applyAlignment="1" applyProtection="1">
      <alignment horizontal="center" vertical="center" wrapText="1"/>
      <protection hidden="1"/>
    </xf>
    <xf numFmtId="0" fontId="5" fillId="0" borderId="55" xfId="8" applyFont="1" applyFill="1" applyBorder="1" applyAlignment="1" applyProtection="1">
      <alignment horizontal="left" vertical="top"/>
    </xf>
    <xf numFmtId="0" fontId="5" fillId="0" borderId="21" xfId="8" applyFont="1" applyFill="1" applyBorder="1" applyAlignment="1" applyProtection="1">
      <alignment horizontal="left" vertical="top"/>
    </xf>
    <xf numFmtId="0" fontId="5" fillId="8" borderId="37" xfId="8" applyFont="1" applyFill="1" applyBorder="1" applyAlignment="1" applyProtection="1">
      <alignment horizontal="center" vertical="center" wrapText="1"/>
      <protection hidden="1"/>
    </xf>
    <xf numFmtId="0" fontId="5" fillId="8" borderId="38" xfId="8" applyFont="1" applyFill="1" applyBorder="1" applyAlignment="1" applyProtection="1">
      <alignment horizontal="center" vertical="center" wrapText="1"/>
      <protection hidden="1"/>
    </xf>
    <xf numFmtId="7" fontId="5" fillId="8" borderId="29" xfId="8" applyNumberFormat="1" applyFont="1" applyFill="1" applyBorder="1" applyAlignment="1" applyProtection="1">
      <alignment horizontal="right" vertical="center"/>
      <protection hidden="1"/>
    </xf>
    <xf numFmtId="7" fontId="5" fillId="8" borderId="56" xfId="8" applyNumberFormat="1" applyFont="1" applyFill="1" applyBorder="1" applyAlignment="1" applyProtection="1">
      <alignment horizontal="right" vertical="center"/>
      <protection hidden="1"/>
    </xf>
    <xf numFmtId="0" fontId="12" fillId="5" borderId="39" xfId="8" applyFont="1" applyFill="1" applyBorder="1" applyAlignment="1" applyProtection="1">
      <alignment horizontal="center" vertical="center" wrapText="1"/>
      <protection hidden="1"/>
    </xf>
    <xf numFmtId="0" fontId="12" fillId="5" borderId="32" xfId="8" applyFont="1" applyFill="1" applyBorder="1" applyAlignment="1" applyProtection="1">
      <alignment horizontal="center" vertical="center" wrapText="1"/>
      <protection hidden="1"/>
    </xf>
    <xf numFmtId="0" fontId="3" fillId="0" borderId="57" xfId="8" applyFont="1" applyFill="1" applyBorder="1" applyAlignment="1" applyProtection="1">
      <alignment horizontal="left" vertical="center"/>
      <protection hidden="1"/>
    </xf>
    <xf numFmtId="0" fontId="3" fillId="0" borderId="2" xfId="8" applyFont="1" applyFill="1" applyBorder="1" applyAlignment="1" applyProtection="1">
      <alignment horizontal="left" vertical="center"/>
      <protection hidden="1"/>
    </xf>
    <xf numFmtId="0" fontId="3" fillId="0" borderId="40" xfId="8" applyFont="1" applyFill="1" applyBorder="1" applyAlignment="1" applyProtection="1">
      <alignment horizontal="left" vertical="center"/>
      <protection hidden="1"/>
    </xf>
    <xf numFmtId="0" fontId="3" fillId="0" borderId="41" xfId="8" applyFont="1" applyFill="1" applyBorder="1" applyAlignment="1" applyProtection="1">
      <alignment horizontal="left" vertical="center"/>
      <protection hidden="1"/>
    </xf>
    <xf numFmtId="0" fontId="9" fillId="0" borderId="2" xfId="8" applyNumberFormat="1" applyFont="1" applyFill="1" applyBorder="1" applyAlignment="1" applyProtection="1">
      <alignment horizontal="left" vertical="center" wrapText="1"/>
      <protection hidden="1"/>
    </xf>
    <xf numFmtId="0" fontId="9" fillId="0" borderId="28" xfId="8" applyNumberFormat="1" applyFont="1" applyFill="1" applyBorder="1" applyAlignment="1" applyProtection="1">
      <alignment horizontal="left" vertical="center" wrapText="1"/>
      <protection hidden="1"/>
    </xf>
    <xf numFmtId="0" fontId="3" fillId="0" borderId="55" xfId="8" applyFont="1" applyFill="1" applyBorder="1" applyAlignment="1" applyProtection="1">
      <alignment horizontal="left" vertical="center"/>
      <protection hidden="1"/>
    </xf>
    <xf numFmtId="0" fontId="12" fillId="5" borderId="63" xfId="8" applyFont="1" applyFill="1" applyBorder="1" applyAlignment="1" applyProtection="1">
      <alignment horizontal="center" vertical="center" wrapText="1"/>
      <protection hidden="1"/>
    </xf>
    <xf numFmtId="0" fontId="12" fillId="5" borderId="64" xfId="8" applyFont="1" applyFill="1" applyBorder="1" applyAlignment="1" applyProtection="1">
      <alignment horizontal="center" vertical="center" wrapText="1"/>
      <protection hidden="1"/>
    </xf>
    <xf numFmtId="49" fontId="35" fillId="5" borderId="61" xfId="8" applyNumberFormat="1" applyFont="1" applyFill="1" applyBorder="1" applyAlignment="1" applyProtection="1">
      <alignment horizontal="left" vertical="center"/>
      <protection hidden="1"/>
    </xf>
    <xf numFmtId="0" fontId="35" fillId="5" borderId="18" xfId="8" applyFont="1" applyFill="1" applyBorder="1" applyAlignment="1" applyProtection="1">
      <alignment horizontal="left" vertical="center"/>
      <protection hidden="1"/>
    </xf>
    <xf numFmtId="0" fontId="3" fillId="0" borderId="39" xfId="8" applyFont="1" applyFill="1" applyBorder="1" applyAlignment="1" applyProtection="1">
      <alignment horizontal="left" vertical="center"/>
      <protection hidden="1"/>
    </xf>
    <xf numFmtId="0" fontId="3" fillId="0" borderId="42" xfId="8" applyFont="1" applyFill="1" applyBorder="1" applyAlignment="1" applyProtection="1">
      <alignment horizontal="left" vertical="center"/>
      <protection hidden="1"/>
    </xf>
    <xf numFmtId="0" fontId="3" fillId="0" borderId="43" xfId="8" applyFont="1" applyFill="1" applyBorder="1" applyAlignment="1" applyProtection="1">
      <alignment horizontal="left" vertical="center"/>
      <protection hidden="1"/>
    </xf>
    <xf numFmtId="0" fontId="4" fillId="9" borderId="44" xfId="8" applyFont="1" applyFill="1" applyBorder="1" applyAlignment="1" applyProtection="1">
      <alignment horizontal="center" vertical="center"/>
      <protection hidden="1"/>
    </xf>
    <xf numFmtId="0" fontId="4" fillId="10" borderId="56" xfId="8" applyFont="1" applyFill="1" applyBorder="1" applyAlignment="1" applyProtection="1">
      <alignment horizontal="center" vertical="center"/>
      <protection hidden="1"/>
    </xf>
    <xf numFmtId="49" fontId="11" fillId="0" borderId="2" xfId="8" applyNumberFormat="1" applyFont="1" applyFill="1" applyBorder="1" applyAlignment="1" applyProtection="1">
      <alignment horizontal="left" vertical="center"/>
      <protection hidden="1"/>
    </xf>
    <xf numFmtId="49" fontId="11" fillId="0" borderId="28" xfId="8" applyNumberFormat="1" applyFont="1" applyFill="1" applyBorder="1" applyAlignment="1" applyProtection="1">
      <alignment horizontal="left" vertical="center"/>
      <protection hidden="1"/>
    </xf>
    <xf numFmtId="165" fontId="9" fillId="0" borderId="36" xfId="8" applyNumberFormat="1" applyFont="1" applyFill="1" applyBorder="1" applyAlignment="1" applyProtection="1">
      <alignment horizontal="left" vertical="center"/>
      <protection hidden="1"/>
    </xf>
    <xf numFmtId="165" fontId="9" fillId="0" borderId="21" xfId="8" applyNumberFormat="1" applyFont="1" applyFill="1" applyBorder="1" applyAlignment="1" applyProtection="1">
      <alignment horizontal="left" vertical="center"/>
      <protection hidden="1"/>
    </xf>
    <xf numFmtId="165" fontId="9" fillId="0" borderId="3" xfId="8" applyNumberFormat="1" applyFont="1" applyFill="1" applyBorder="1" applyAlignment="1" applyProtection="1">
      <alignment horizontal="left" vertical="center"/>
      <protection hidden="1"/>
    </xf>
    <xf numFmtId="0" fontId="3" fillId="0" borderId="59"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6"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34"/>
  <sheetViews>
    <sheetView showGridLines="0" tabSelected="1" view="pageBreakPreview" zoomScale="85" zoomScaleNormal="85" zoomScaleSheetLayoutView="85" workbookViewId="0">
      <pane ySplit="12" topLeftCell="A13" activePane="bottomLeft" state="frozen"/>
      <selection activeCell="B1" sqref="B1"/>
      <selection pane="bottomLeft" activeCell="R9" sqref="R9"/>
    </sheetView>
  </sheetViews>
  <sheetFormatPr defaultColWidth="9.140625" defaultRowHeight="11.25" x14ac:dyDescent="0.2"/>
  <cols>
    <col min="1" max="1" width="3.140625" style="18" customWidth="1"/>
    <col min="2" max="2" width="8.5703125" style="18" customWidth="1"/>
    <col min="3" max="3" width="10.5703125" style="18" customWidth="1"/>
    <col min="4" max="4" width="10" style="18" customWidth="1"/>
    <col min="5" max="5" width="11.42578125" style="18" customWidth="1"/>
    <col min="6" max="6" width="74.140625" style="18" customWidth="1"/>
    <col min="7" max="7" width="9" style="19" customWidth="1"/>
    <col min="8" max="8" width="13" style="19" customWidth="1"/>
    <col min="9" max="9" width="10.85546875" style="19" customWidth="1"/>
    <col min="10" max="10" width="10.140625" style="19" customWidth="1"/>
    <col min="11" max="11" width="12.85546875" style="19" customWidth="1"/>
    <col min="12" max="12" width="19" style="19" customWidth="1"/>
    <col min="13" max="13" width="9.140625" style="18" customWidth="1"/>
    <col min="14" max="16384" width="9.140625" style="18"/>
  </cols>
  <sheetData>
    <row r="1" spans="1:15" s="22" customFormat="1" ht="30.75" customHeight="1" thickBot="1" x14ac:dyDescent="0.3">
      <c r="B1" s="127" t="s">
        <v>85</v>
      </c>
      <c r="C1" s="128"/>
      <c r="D1" s="128"/>
      <c r="E1" s="128"/>
      <c r="F1" s="128"/>
      <c r="G1" s="128"/>
      <c r="H1" s="128"/>
      <c r="I1" s="91"/>
      <c r="J1" s="92"/>
      <c r="K1" s="92"/>
      <c r="L1" s="93" t="str">
        <f>D3</f>
        <v>SO 06-70-02.1</v>
      </c>
    </row>
    <row r="2" spans="1:15" s="22" customFormat="1" ht="57" customHeight="1" thickTop="1" thickBot="1" x14ac:dyDescent="0.3">
      <c r="B2" s="129" t="s">
        <v>11</v>
      </c>
      <c r="C2" s="130"/>
      <c r="D2" s="57" t="s">
        <v>90</v>
      </c>
      <c r="E2" s="58"/>
      <c r="F2" s="39" t="s">
        <v>91</v>
      </c>
      <c r="G2" s="55"/>
      <c r="H2" s="56"/>
      <c r="I2" s="131" t="s">
        <v>28</v>
      </c>
      <c r="J2" s="132"/>
      <c r="K2" s="133">
        <f>SUMIFS(L:L,B:B,"SOUČET")</f>
        <v>0</v>
      </c>
      <c r="L2" s="134"/>
    </row>
    <row r="3" spans="1:15" s="22" customFormat="1" ht="42.75" customHeight="1" thickTop="1" thickBot="1" x14ac:dyDescent="0.3">
      <c r="B3" s="94" t="s">
        <v>34</v>
      </c>
      <c r="C3" s="41"/>
      <c r="D3" s="43" t="s">
        <v>92</v>
      </c>
      <c r="E3" s="42"/>
      <c r="F3" s="40" t="s">
        <v>93</v>
      </c>
      <c r="G3" s="59"/>
      <c r="H3" s="60"/>
      <c r="I3" s="67"/>
      <c r="J3" s="66"/>
      <c r="K3" s="151"/>
      <c r="L3" s="152"/>
    </row>
    <row r="4" spans="1:15" s="22" customFormat="1" ht="18" customHeight="1" thickTop="1" x14ac:dyDescent="0.25">
      <c r="B4" s="137" t="s">
        <v>20</v>
      </c>
      <c r="C4" s="138"/>
      <c r="D4" s="139"/>
      <c r="E4" s="3" t="s">
        <v>47</v>
      </c>
      <c r="F4" s="5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52"/>
      <c r="H4" s="53"/>
      <c r="I4" s="149" t="s">
        <v>30</v>
      </c>
      <c r="J4" s="150"/>
      <c r="K4" s="2">
        <v>827</v>
      </c>
      <c r="L4" s="95">
        <v>13</v>
      </c>
    </row>
    <row r="5" spans="1:15" s="22" customFormat="1" ht="18" customHeight="1" x14ac:dyDescent="0.25">
      <c r="B5" s="96" t="s">
        <v>29</v>
      </c>
      <c r="C5" s="20"/>
      <c r="D5" s="20"/>
      <c r="E5" s="3" t="s">
        <v>229</v>
      </c>
      <c r="F5" s="141" t="str">
        <f>IF((E5="Stádium 2"),"  Dokumentace pro územní řízení - DUR",(IF((E5="Stádium 3"),"  Projektová dokumentace (DOS/DSP)","")))</f>
        <v xml:space="preserve">  Projektová dokumentace (DOS/DSP)</v>
      </c>
      <c r="G5" s="141"/>
      <c r="H5" s="142"/>
      <c r="I5" s="140" t="s">
        <v>23</v>
      </c>
      <c r="J5" s="139"/>
      <c r="K5" s="4" t="s">
        <v>232</v>
      </c>
      <c r="L5" s="97"/>
    </row>
    <row r="6" spans="1:15" s="22" customFormat="1" ht="18" customHeight="1" x14ac:dyDescent="0.2">
      <c r="B6" s="96" t="s">
        <v>19</v>
      </c>
      <c r="C6" s="20"/>
      <c r="D6" s="20"/>
      <c r="E6" s="4" t="s">
        <v>95</v>
      </c>
      <c r="F6" s="153"/>
      <c r="G6" s="153"/>
      <c r="H6" s="154"/>
      <c r="I6" s="140" t="s">
        <v>24</v>
      </c>
      <c r="J6" s="139"/>
      <c r="K6" s="4"/>
      <c r="L6" s="97"/>
      <c r="O6" s="64"/>
    </row>
    <row r="7" spans="1:15" s="22" customFormat="1" ht="18" customHeight="1" x14ac:dyDescent="0.2">
      <c r="B7" s="143" t="s">
        <v>25</v>
      </c>
      <c r="C7" s="126"/>
      <c r="D7" s="126"/>
      <c r="E7" s="5">
        <v>43525</v>
      </c>
      <c r="F7" s="155" t="s">
        <v>18</v>
      </c>
      <c r="G7" s="156"/>
      <c r="H7" s="157"/>
      <c r="I7" s="148" t="s">
        <v>27</v>
      </c>
      <c r="J7" s="138"/>
      <c r="K7" s="61">
        <v>2018</v>
      </c>
      <c r="L7" s="98"/>
      <c r="O7" s="65"/>
    </row>
    <row r="8" spans="1:15" s="22" customFormat="1" ht="19.5" customHeight="1" thickBot="1" x14ac:dyDescent="0.3">
      <c r="B8" s="158" t="s">
        <v>26</v>
      </c>
      <c r="C8" s="159"/>
      <c r="D8" s="159"/>
      <c r="E8" s="29">
        <v>44835</v>
      </c>
      <c r="F8" s="30" t="s">
        <v>230</v>
      </c>
      <c r="G8" s="160" t="s">
        <v>231</v>
      </c>
      <c r="H8" s="161"/>
      <c r="I8" s="125" t="s">
        <v>17</v>
      </c>
      <c r="J8" s="126"/>
      <c r="K8" s="62">
        <v>43244</v>
      </c>
      <c r="L8" s="99"/>
    </row>
    <row r="9" spans="1:15" s="22" customFormat="1" ht="9.75" customHeight="1" x14ac:dyDescent="0.25">
      <c r="B9" s="146" t="s">
        <v>94</v>
      </c>
      <c r="C9" s="147"/>
      <c r="D9" s="147"/>
      <c r="E9" s="147"/>
      <c r="F9" s="147"/>
      <c r="G9" s="147"/>
      <c r="H9" s="147"/>
      <c r="I9" s="147"/>
      <c r="J9" s="147"/>
      <c r="K9" s="31" t="str">
        <f>$I$5</f>
        <v>ISPROFIN:</v>
      </c>
      <c r="L9" s="100" t="s">
        <v>90</v>
      </c>
    </row>
    <row r="10" spans="1:15" s="22" customFormat="1" ht="15" customHeight="1" x14ac:dyDescent="0.25">
      <c r="B10" s="144" t="s">
        <v>12</v>
      </c>
      <c r="C10" s="123" t="s">
        <v>0</v>
      </c>
      <c r="D10" s="123" t="s">
        <v>1</v>
      </c>
      <c r="E10" s="123" t="s">
        <v>13</v>
      </c>
      <c r="F10" s="121" t="s">
        <v>31</v>
      </c>
      <c r="G10" s="121" t="s">
        <v>2</v>
      </c>
      <c r="H10" s="121" t="s">
        <v>3</v>
      </c>
      <c r="I10" s="123" t="s">
        <v>14</v>
      </c>
      <c r="J10" s="123" t="s">
        <v>15</v>
      </c>
      <c r="K10" s="135" t="s">
        <v>4</v>
      </c>
      <c r="L10" s="136"/>
    </row>
    <row r="11" spans="1:15" s="22" customFormat="1" ht="15" customHeight="1" x14ac:dyDescent="0.25">
      <c r="B11" s="144"/>
      <c r="C11" s="123"/>
      <c r="D11" s="123"/>
      <c r="E11" s="123"/>
      <c r="F11" s="121"/>
      <c r="G11" s="121"/>
      <c r="H11" s="121"/>
      <c r="I11" s="123"/>
      <c r="J11" s="123"/>
      <c r="K11" s="135"/>
      <c r="L11" s="136"/>
    </row>
    <row r="12" spans="1:15" s="22" customFormat="1" ht="12.75" customHeight="1" thickBot="1" x14ac:dyDescent="0.3">
      <c r="B12" s="145"/>
      <c r="C12" s="124"/>
      <c r="D12" s="124"/>
      <c r="E12" s="124"/>
      <c r="F12" s="122"/>
      <c r="G12" s="122"/>
      <c r="H12" s="122"/>
      <c r="I12" s="124"/>
      <c r="J12" s="124"/>
      <c r="K12" s="88" t="s">
        <v>16</v>
      </c>
      <c r="L12" s="101" t="s">
        <v>5</v>
      </c>
    </row>
    <row r="13" spans="1:15" s="1" customFormat="1" ht="20.100000000000001" customHeight="1" thickBot="1" x14ac:dyDescent="0.3">
      <c r="A13" s="1" t="s">
        <v>33</v>
      </c>
      <c r="B13" s="102" t="s">
        <v>21</v>
      </c>
      <c r="C13" s="6" t="s">
        <v>96</v>
      </c>
      <c r="D13" s="7"/>
      <c r="E13" s="7"/>
      <c r="F13" s="63" t="s">
        <v>32</v>
      </c>
      <c r="G13" s="9"/>
      <c r="H13" s="9"/>
      <c r="I13" s="9"/>
      <c r="J13" s="9"/>
      <c r="K13" s="9"/>
      <c r="L13" s="103"/>
    </row>
    <row r="14" spans="1:15" s="1" customFormat="1" ht="13.5" customHeight="1" thickBot="1" x14ac:dyDescent="0.3">
      <c r="A14" s="10" t="s">
        <v>7</v>
      </c>
      <c r="B14" s="104" t="s">
        <v>97</v>
      </c>
      <c r="C14" s="68" t="s">
        <v>98</v>
      </c>
      <c r="D14" s="11" t="s">
        <v>99</v>
      </c>
      <c r="E14" s="11" t="s">
        <v>233</v>
      </c>
      <c r="F14" s="12" t="s">
        <v>86</v>
      </c>
      <c r="G14" s="11" t="s">
        <v>101</v>
      </c>
      <c r="H14" s="73">
        <v>1</v>
      </c>
      <c r="I14" s="11">
        <v>0</v>
      </c>
      <c r="J14" s="11">
        <f>ROUND(H14,3)*I14</f>
        <v>0</v>
      </c>
      <c r="K14" s="71"/>
      <c r="L14" s="105">
        <f>ROUND((ROUND(H14,3)*ROUND(K14,2)),2)</f>
        <v>0</v>
      </c>
    </row>
    <row r="15" spans="1:15" s="1" customFormat="1" ht="12.75" customHeight="1" x14ac:dyDescent="0.25">
      <c r="A15" s="10" t="s">
        <v>6</v>
      </c>
      <c r="B15" s="106"/>
      <c r="C15" s="74"/>
      <c r="D15" s="74"/>
      <c r="E15" s="75"/>
      <c r="F15" s="76" t="s">
        <v>87</v>
      </c>
      <c r="G15" s="77"/>
      <c r="H15" s="78"/>
      <c r="I15" s="78"/>
      <c r="J15" s="78"/>
      <c r="K15" s="78"/>
      <c r="L15" s="107"/>
    </row>
    <row r="16" spans="1:15" s="1" customFormat="1" ht="12.75" customHeight="1" x14ac:dyDescent="0.25">
      <c r="A16" s="10" t="s">
        <v>8</v>
      </c>
      <c r="B16" s="108"/>
      <c r="C16" s="21"/>
      <c r="D16" s="21"/>
      <c r="E16" s="79"/>
      <c r="F16" s="15" t="s">
        <v>88</v>
      </c>
      <c r="G16" s="80"/>
      <c r="H16" s="14"/>
      <c r="I16" s="14"/>
      <c r="J16" s="14"/>
      <c r="K16" s="14"/>
      <c r="L16" s="109"/>
    </row>
    <row r="17" spans="1:12" s="1" customFormat="1" ht="12.75" customHeight="1" thickBot="1" x14ac:dyDescent="0.3">
      <c r="A17" s="10" t="s">
        <v>9</v>
      </c>
      <c r="B17" s="110"/>
      <c r="C17" s="23"/>
      <c r="D17" s="23"/>
      <c r="E17" s="81"/>
      <c r="F17" s="16" t="s">
        <v>89</v>
      </c>
      <c r="G17" s="82"/>
      <c r="H17" s="17"/>
      <c r="I17" s="17"/>
      <c r="J17" s="17"/>
      <c r="K17" s="17"/>
      <c r="L17" s="111"/>
    </row>
    <row r="18" spans="1:12" ht="13.5" customHeight="1" thickBot="1" x14ac:dyDescent="0.25">
      <c r="A18" s="89" t="s">
        <v>7</v>
      </c>
      <c r="B18" s="104" t="s">
        <v>102</v>
      </c>
      <c r="C18" s="68" t="s">
        <v>103</v>
      </c>
      <c r="D18" s="11" t="s">
        <v>99</v>
      </c>
      <c r="E18" s="11" t="s">
        <v>233</v>
      </c>
      <c r="F18" s="12" t="s">
        <v>104</v>
      </c>
      <c r="G18" s="11" t="s">
        <v>101</v>
      </c>
      <c r="H18" s="73">
        <v>1</v>
      </c>
      <c r="I18" s="11">
        <v>0</v>
      </c>
      <c r="J18" s="11">
        <f>ROUND(H18,3)*I18</f>
        <v>0</v>
      </c>
      <c r="K18" s="71"/>
      <c r="L18" s="105">
        <f>ROUND((ROUND(H18,3)*ROUND(K18,2)),2)</f>
        <v>0</v>
      </c>
    </row>
    <row r="19" spans="1:12" ht="12.75" customHeight="1" x14ac:dyDescent="0.2">
      <c r="A19" s="89" t="s">
        <v>6</v>
      </c>
      <c r="B19" s="106"/>
      <c r="C19" s="74"/>
      <c r="D19" s="74"/>
      <c r="E19" s="75"/>
      <c r="F19" s="76" t="s">
        <v>90</v>
      </c>
      <c r="G19" s="77"/>
      <c r="H19" s="78"/>
      <c r="I19" s="78"/>
      <c r="J19" s="78"/>
      <c r="K19" s="78"/>
      <c r="L19" s="107"/>
    </row>
    <row r="20" spans="1:12" ht="12.75" customHeight="1" x14ac:dyDescent="0.2">
      <c r="A20" s="89" t="s">
        <v>8</v>
      </c>
      <c r="B20" s="108"/>
      <c r="C20" s="21"/>
      <c r="D20" s="21"/>
      <c r="E20" s="79"/>
      <c r="F20" s="15" t="s">
        <v>88</v>
      </c>
      <c r="G20" s="80"/>
      <c r="H20" s="14"/>
      <c r="I20" s="14"/>
      <c r="J20" s="14"/>
      <c r="K20" s="14"/>
      <c r="L20" s="109"/>
    </row>
    <row r="21" spans="1:12" ht="12.75" customHeight="1" thickBot="1" x14ac:dyDescent="0.25">
      <c r="A21" s="89" t="s">
        <v>9</v>
      </c>
      <c r="B21" s="110"/>
      <c r="C21" s="23"/>
      <c r="D21" s="23"/>
      <c r="E21" s="81"/>
      <c r="F21" s="16" t="s">
        <v>89</v>
      </c>
      <c r="G21" s="82"/>
      <c r="H21" s="17"/>
      <c r="I21" s="17"/>
      <c r="J21" s="17"/>
      <c r="K21" s="17"/>
      <c r="L21" s="111"/>
    </row>
    <row r="22" spans="1:12" ht="13.5" customHeight="1" thickBot="1" x14ac:dyDescent="0.25">
      <c r="A22" s="89" t="s">
        <v>7</v>
      </c>
      <c r="B22" s="104" t="s">
        <v>105</v>
      </c>
      <c r="C22" s="68" t="s">
        <v>106</v>
      </c>
      <c r="D22" s="11" t="s">
        <v>99</v>
      </c>
      <c r="E22" s="11" t="s">
        <v>233</v>
      </c>
      <c r="F22" s="12" t="s">
        <v>107</v>
      </c>
      <c r="G22" s="11" t="s">
        <v>108</v>
      </c>
      <c r="H22" s="73">
        <v>1</v>
      </c>
      <c r="I22" s="11">
        <v>0</v>
      </c>
      <c r="J22" s="11">
        <f>ROUND(H22,3)*I22</f>
        <v>0</v>
      </c>
      <c r="K22" s="71"/>
      <c r="L22" s="105">
        <f>ROUND((ROUND(H22,3)*ROUND(K22,2)),2)</f>
        <v>0</v>
      </c>
    </row>
    <row r="23" spans="1:12" ht="12.75" customHeight="1" x14ac:dyDescent="0.2">
      <c r="A23" s="89" t="s">
        <v>6</v>
      </c>
      <c r="B23" s="106"/>
      <c r="C23" s="74"/>
      <c r="D23" s="74"/>
      <c r="E23" s="75"/>
      <c r="F23" s="76" t="s">
        <v>90</v>
      </c>
      <c r="G23" s="77"/>
      <c r="H23" s="78"/>
      <c r="I23" s="78"/>
      <c r="J23" s="78"/>
      <c r="K23" s="78"/>
      <c r="L23" s="107"/>
    </row>
    <row r="24" spans="1:12" ht="12.75" customHeight="1" x14ac:dyDescent="0.2">
      <c r="A24" s="89" t="s">
        <v>8</v>
      </c>
      <c r="B24" s="108"/>
      <c r="C24" s="21"/>
      <c r="D24" s="21"/>
      <c r="E24" s="79"/>
      <c r="F24" s="15" t="s">
        <v>88</v>
      </c>
      <c r="G24" s="80"/>
      <c r="H24" s="14"/>
      <c r="I24" s="14"/>
      <c r="J24" s="14"/>
      <c r="K24" s="14"/>
      <c r="L24" s="109"/>
    </row>
    <row r="25" spans="1:12" ht="81" customHeight="1" thickBot="1" x14ac:dyDescent="0.25">
      <c r="A25" s="89" t="s">
        <v>9</v>
      </c>
      <c r="B25" s="110"/>
      <c r="C25" s="23"/>
      <c r="D25" s="23"/>
      <c r="E25" s="81"/>
      <c r="F25" s="16" t="s">
        <v>109</v>
      </c>
      <c r="G25" s="82"/>
      <c r="H25" s="17"/>
      <c r="I25" s="17"/>
      <c r="J25" s="17"/>
      <c r="K25" s="17"/>
      <c r="L25" s="111"/>
    </row>
    <row r="26" spans="1:12" ht="13.5" customHeight="1" thickBot="1" x14ac:dyDescent="0.25">
      <c r="B26" s="112" t="s">
        <v>110</v>
      </c>
      <c r="C26" s="85" t="s">
        <v>111</v>
      </c>
      <c r="D26" s="86"/>
      <c r="E26" s="86"/>
      <c r="F26" s="86" t="s">
        <v>32</v>
      </c>
      <c r="G26" s="85"/>
      <c r="H26" s="85"/>
      <c r="I26" s="85"/>
      <c r="J26" s="85"/>
      <c r="K26" s="85"/>
      <c r="L26" s="113">
        <f>SUM(L14:L25)</f>
        <v>0</v>
      </c>
    </row>
    <row r="27" spans="1:12" ht="20.100000000000001" customHeight="1" thickBot="1" x14ac:dyDescent="0.25">
      <c r="A27" s="89" t="s">
        <v>33</v>
      </c>
      <c r="B27" s="102" t="s">
        <v>21</v>
      </c>
      <c r="C27" s="6" t="s">
        <v>112</v>
      </c>
      <c r="D27" s="7"/>
      <c r="E27" s="7"/>
      <c r="F27" s="63" t="s">
        <v>113</v>
      </c>
      <c r="G27" s="9"/>
      <c r="H27" s="9"/>
      <c r="I27" s="9"/>
      <c r="J27" s="9"/>
      <c r="K27" s="9"/>
      <c r="L27" s="103"/>
    </row>
    <row r="28" spans="1:12" ht="13.5" customHeight="1" thickBot="1" x14ac:dyDescent="0.25">
      <c r="A28" s="89" t="s">
        <v>7</v>
      </c>
      <c r="B28" s="104" t="s">
        <v>114</v>
      </c>
      <c r="C28" s="68" t="s">
        <v>115</v>
      </c>
      <c r="D28" s="11" t="s">
        <v>99</v>
      </c>
      <c r="E28" s="11" t="s">
        <v>233</v>
      </c>
      <c r="F28" s="12" t="s">
        <v>116</v>
      </c>
      <c r="G28" s="11" t="s">
        <v>117</v>
      </c>
      <c r="H28" s="73">
        <v>26.565000000000001</v>
      </c>
      <c r="I28" s="11">
        <v>0</v>
      </c>
      <c r="J28" s="11">
        <f>ROUND(H28,3)*I28</f>
        <v>0</v>
      </c>
      <c r="K28" s="71"/>
      <c r="L28" s="105">
        <f>ROUND((ROUND(H28,3)*ROUND(K28,2)),2)</f>
        <v>0</v>
      </c>
    </row>
    <row r="29" spans="1:12" ht="12.75" customHeight="1" x14ac:dyDescent="0.2">
      <c r="A29" s="89" t="s">
        <v>6</v>
      </c>
      <c r="B29" s="106"/>
      <c r="C29" s="74"/>
      <c r="D29" s="74"/>
      <c r="E29" s="75"/>
      <c r="F29" s="76" t="s">
        <v>118</v>
      </c>
      <c r="G29" s="77"/>
      <c r="H29" s="78"/>
      <c r="I29" s="78"/>
      <c r="J29" s="78"/>
      <c r="K29" s="78"/>
      <c r="L29" s="107"/>
    </row>
    <row r="30" spans="1:12" ht="12.75" customHeight="1" x14ac:dyDescent="0.2">
      <c r="A30" s="89" t="s">
        <v>8</v>
      </c>
      <c r="B30" s="108"/>
      <c r="C30" s="21"/>
      <c r="D30" s="21"/>
      <c r="E30" s="79"/>
      <c r="F30" s="15" t="s">
        <v>119</v>
      </c>
      <c r="G30" s="80"/>
      <c r="H30" s="14"/>
      <c r="I30" s="14"/>
      <c r="J30" s="14"/>
      <c r="K30" s="14"/>
      <c r="L30" s="109"/>
    </row>
    <row r="31" spans="1:12" ht="12.75" customHeight="1" thickBot="1" x14ac:dyDescent="0.25">
      <c r="A31" s="89" t="s">
        <v>9</v>
      </c>
      <c r="B31" s="110"/>
      <c r="C31" s="23"/>
      <c r="D31" s="23"/>
      <c r="E31" s="81"/>
      <c r="F31" s="16" t="s">
        <v>90</v>
      </c>
      <c r="G31" s="82"/>
      <c r="H31" s="17"/>
      <c r="I31" s="17"/>
      <c r="J31" s="17"/>
      <c r="K31" s="17"/>
      <c r="L31" s="111"/>
    </row>
    <row r="32" spans="1:12" ht="13.5" customHeight="1" thickBot="1" x14ac:dyDescent="0.25">
      <c r="A32" s="89" t="s">
        <v>7</v>
      </c>
      <c r="B32" s="104" t="s">
        <v>120</v>
      </c>
      <c r="C32" s="68" t="s">
        <v>121</v>
      </c>
      <c r="D32" s="11" t="s">
        <v>99</v>
      </c>
      <c r="E32" s="11" t="s">
        <v>233</v>
      </c>
      <c r="F32" s="12" t="s">
        <v>122</v>
      </c>
      <c r="G32" s="11" t="s">
        <v>117</v>
      </c>
      <c r="H32" s="73">
        <v>5.0469999999999997</v>
      </c>
      <c r="I32" s="11">
        <v>0</v>
      </c>
      <c r="J32" s="11">
        <f>ROUND(H32,3)*I32</f>
        <v>0</v>
      </c>
      <c r="K32" s="71"/>
      <c r="L32" s="105">
        <f>ROUND((ROUND(H32,3)*ROUND(K32,2)),2)</f>
        <v>0</v>
      </c>
    </row>
    <row r="33" spans="1:12" ht="12.75" customHeight="1" x14ac:dyDescent="0.2">
      <c r="A33" s="89" t="s">
        <v>6</v>
      </c>
      <c r="B33" s="106"/>
      <c r="C33" s="74"/>
      <c r="D33" s="74"/>
      <c r="E33" s="75"/>
      <c r="F33" s="76" t="s">
        <v>123</v>
      </c>
      <c r="G33" s="77"/>
      <c r="H33" s="78"/>
      <c r="I33" s="78"/>
      <c r="J33" s="78"/>
      <c r="K33" s="78"/>
      <c r="L33" s="107"/>
    </row>
    <row r="34" spans="1:12" ht="12.75" customHeight="1" x14ac:dyDescent="0.2">
      <c r="A34" s="89" t="s">
        <v>8</v>
      </c>
      <c r="B34" s="108"/>
      <c r="C34" s="21"/>
      <c r="D34" s="21"/>
      <c r="E34" s="79"/>
      <c r="F34" s="15" t="s">
        <v>124</v>
      </c>
      <c r="G34" s="80"/>
      <c r="H34" s="14"/>
      <c r="I34" s="14"/>
      <c r="J34" s="14"/>
      <c r="K34" s="14"/>
      <c r="L34" s="109"/>
    </row>
    <row r="35" spans="1:12" ht="12.75" customHeight="1" thickBot="1" x14ac:dyDescent="0.25">
      <c r="A35" s="89" t="s">
        <v>9</v>
      </c>
      <c r="B35" s="110"/>
      <c r="C35" s="23"/>
      <c r="D35" s="23"/>
      <c r="E35" s="81"/>
      <c r="F35" s="16" t="s">
        <v>90</v>
      </c>
      <c r="G35" s="82"/>
      <c r="H35" s="17"/>
      <c r="I35" s="17"/>
      <c r="J35" s="17"/>
      <c r="K35" s="17"/>
      <c r="L35" s="111"/>
    </row>
    <row r="36" spans="1:12" ht="13.5" customHeight="1" thickBot="1" x14ac:dyDescent="0.25">
      <c r="B36" s="112" t="s">
        <v>110</v>
      </c>
      <c r="C36" s="85" t="s">
        <v>111</v>
      </c>
      <c r="D36" s="86"/>
      <c r="E36" s="86"/>
      <c r="F36" s="86" t="s">
        <v>113</v>
      </c>
      <c r="G36" s="85"/>
      <c r="H36" s="85"/>
      <c r="I36" s="85"/>
      <c r="J36" s="85"/>
      <c r="K36" s="85"/>
      <c r="L36" s="113">
        <f>SUM(L28:L35)</f>
        <v>0</v>
      </c>
    </row>
    <row r="37" spans="1:12" ht="20.100000000000001" customHeight="1" thickBot="1" x14ac:dyDescent="0.25">
      <c r="A37" s="89" t="s">
        <v>33</v>
      </c>
      <c r="B37" s="102" t="s">
        <v>21</v>
      </c>
      <c r="C37" s="6" t="s">
        <v>97</v>
      </c>
      <c r="D37" s="7"/>
      <c r="E37" s="7"/>
      <c r="F37" s="63" t="s">
        <v>10</v>
      </c>
      <c r="G37" s="9"/>
      <c r="H37" s="9"/>
      <c r="I37" s="9"/>
      <c r="J37" s="9"/>
      <c r="K37" s="9"/>
      <c r="L37" s="103"/>
    </row>
    <row r="38" spans="1:12" ht="13.5" customHeight="1" thickBot="1" x14ac:dyDescent="0.25">
      <c r="A38" s="89" t="s">
        <v>7</v>
      </c>
      <c r="B38" s="104" t="s">
        <v>125</v>
      </c>
      <c r="C38" s="68" t="s">
        <v>126</v>
      </c>
      <c r="D38" s="11" t="s">
        <v>99</v>
      </c>
      <c r="E38" s="11" t="s">
        <v>100</v>
      </c>
      <c r="F38" s="12" t="s">
        <v>127</v>
      </c>
      <c r="G38" s="11" t="s">
        <v>128</v>
      </c>
      <c r="H38" s="73">
        <v>8.1199999999999992</v>
      </c>
      <c r="I38" s="11">
        <v>0</v>
      </c>
      <c r="J38" s="11">
        <f>ROUND(H38,3)*I38</f>
        <v>0</v>
      </c>
      <c r="K38" s="71"/>
      <c r="L38" s="105">
        <f>ROUND((ROUND(H38,3)*ROUND(K38,2)),2)</f>
        <v>0</v>
      </c>
    </row>
    <row r="39" spans="1:12" ht="23.25" customHeight="1" thickBot="1" x14ac:dyDescent="0.25">
      <c r="A39" s="89" t="s">
        <v>6</v>
      </c>
      <c r="B39" s="114"/>
      <c r="C39" s="115"/>
      <c r="D39" s="115"/>
      <c r="E39" s="116"/>
      <c r="F39" s="12" t="s">
        <v>129</v>
      </c>
      <c r="G39" s="117"/>
      <c r="H39" s="118"/>
      <c r="I39" s="118"/>
      <c r="J39" s="118"/>
      <c r="K39" s="118"/>
      <c r="L39" s="119"/>
    </row>
    <row r="40" spans="1:12" ht="12.75" customHeight="1" x14ac:dyDescent="0.2">
      <c r="A40" s="89" t="s">
        <v>8</v>
      </c>
      <c r="B40" s="106"/>
      <c r="C40" s="74"/>
      <c r="D40" s="74"/>
      <c r="E40" s="75"/>
      <c r="F40" s="120" t="s">
        <v>130</v>
      </c>
      <c r="G40" s="77"/>
      <c r="H40" s="78"/>
      <c r="I40" s="78"/>
      <c r="J40" s="78"/>
      <c r="K40" s="78"/>
      <c r="L40" s="107"/>
    </row>
    <row r="41" spans="1:12" ht="12.75" customHeight="1" thickBot="1" x14ac:dyDescent="0.25">
      <c r="A41" s="89" t="s">
        <v>9</v>
      </c>
      <c r="B41" s="110"/>
      <c r="C41" s="23"/>
      <c r="D41" s="23"/>
      <c r="E41" s="81"/>
      <c r="F41" s="16" t="s">
        <v>234</v>
      </c>
      <c r="G41" s="82"/>
      <c r="H41" s="17"/>
      <c r="I41" s="17"/>
      <c r="J41" s="17"/>
      <c r="K41" s="17"/>
      <c r="L41" s="111"/>
    </row>
    <row r="42" spans="1:12" ht="13.5" customHeight="1" thickBot="1" x14ac:dyDescent="0.25">
      <c r="A42" s="89" t="s">
        <v>7</v>
      </c>
      <c r="B42" s="104" t="s">
        <v>131</v>
      </c>
      <c r="C42" s="68" t="s">
        <v>132</v>
      </c>
      <c r="D42" s="11" t="s">
        <v>99</v>
      </c>
      <c r="E42" s="11" t="s">
        <v>100</v>
      </c>
      <c r="F42" s="12" t="s">
        <v>133</v>
      </c>
      <c r="G42" s="11" t="s">
        <v>128</v>
      </c>
      <c r="H42" s="73">
        <v>12.65</v>
      </c>
      <c r="I42" s="11">
        <v>0</v>
      </c>
      <c r="J42" s="11">
        <f>ROUND(H42,3)*I42</f>
        <v>0</v>
      </c>
      <c r="K42" s="71"/>
      <c r="L42" s="105">
        <f>ROUND((ROUND(H42,3)*ROUND(K42,2)),2)</f>
        <v>0</v>
      </c>
    </row>
    <row r="43" spans="1:12" ht="23.25" customHeight="1" x14ac:dyDescent="0.2">
      <c r="A43" s="89" t="s">
        <v>6</v>
      </c>
      <c r="B43" s="106"/>
      <c r="C43" s="74"/>
      <c r="D43" s="74"/>
      <c r="E43" s="75"/>
      <c r="F43" s="76" t="s">
        <v>134</v>
      </c>
      <c r="G43" s="77"/>
      <c r="H43" s="78"/>
      <c r="I43" s="78"/>
      <c r="J43" s="78"/>
      <c r="K43" s="78"/>
      <c r="L43" s="107"/>
    </row>
    <row r="44" spans="1:12" ht="12.75" customHeight="1" x14ac:dyDescent="0.2">
      <c r="A44" s="89" t="s">
        <v>8</v>
      </c>
      <c r="B44" s="108"/>
      <c r="C44" s="21"/>
      <c r="D44" s="21"/>
      <c r="E44" s="79"/>
      <c r="F44" s="15" t="s">
        <v>135</v>
      </c>
      <c r="G44" s="80"/>
      <c r="H44" s="14"/>
      <c r="I44" s="14"/>
      <c r="J44" s="14"/>
      <c r="K44" s="14"/>
      <c r="L44" s="109"/>
    </row>
    <row r="45" spans="1:12" ht="12.75" customHeight="1" thickBot="1" x14ac:dyDescent="0.25">
      <c r="A45" s="89" t="s">
        <v>9</v>
      </c>
      <c r="B45" s="110"/>
      <c r="C45" s="23"/>
      <c r="D45" s="23"/>
      <c r="E45" s="81"/>
      <c r="F45" s="16" t="s">
        <v>234</v>
      </c>
      <c r="G45" s="82"/>
      <c r="H45" s="17"/>
      <c r="I45" s="17"/>
      <c r="J45" s="17"/>
      <c r="K45" s="17"/>
      <c r="L45" s="111"/>
    </row>
    <row r="46" spans="1:12" ht="13.5" customHeight="1" thickBot="1" x14ac:dyDescent="0.25">
      <c r="A46" s="89" t="s">
        <v>7</v>
      </c>
      <c r="B46" s="104" t="s">
        <v>136</v>
      </c>
      <c r="C46" s="68" t="s">
        <v>137</v>
      </c>
      <c r="D46" s="11" t="s">
        <v>99</v>
      </c>
      <c r="E46" s="11" t="s">
        <v>100</v>
      </c>
      <c r="F46" s="12" t="s">
        <v>138</v>
      </c>
      <c r="G46" s="11" t="s">
        <v>139</v>
      </c>
      <c r="H46" s="73">
        <v>202.4</v>
      </c>
      <c r="I46" s="11">
        <v>0</v>
      </c>
      <c r="J46" s="11">
        <f>ROUND(H46,3)*I46</f>
        <v>0</v>
      </c>
      <c r="K46" s="71"/>
      <c r="L46" s="105">
        <f>ROUND((ROUND(H46,3)*ROUND(K46,2)),2)</f>
        <v>0</v>
      </c>
    </row>
    <row r="47" spans="1:12" ht="22.5" customHeight="1" x14ac:dyDescent="0.2">
      <c r="A47" s="89" t="s">
        <v>6</v>
      </c>
      <c r="B47" s="106"/>
      <c r="C47" s="74"/>
      <c r="D47" s="74"/>
      <c r="E47" s="75"/>
      <c r="F47" s="76" t="s">
        <v>140</v>
      </c>
      <c r="G47" s="77"/>
      <c r="H47" s="78"/>
      <c r="I47" s="78"/>
      <c r="J47" s="78"/>
      <c r="K47" s="78"/>
      <c r="L47" s="107"/>
    </row>
    <row r="48" spans="1:12" ht="12.75" customHeight="1" x14ac:dyDescent="0.2">
      <c r="A48" s="89" t="s">
        <v>8</v>
      </c>
      <c r="B48" s="108"/>
      <c r="C48" s="21"/>
      <c r="D48" s="21"/>
      <c r="E48" s="79"/>
      <c r="F48" s="15" t="s">
        <v>141</v>
      </c>
      <c r="G48" s="80"/>
      <c r="H48" s="14"/>
      <c r="I48" s="14"/>
      <c r="J48" s="14"/>
      <c r="K48" s="14"/>
      <c r="L48" s="109"/>
    </row>
    <row r="49" spans="1:12" ht="12.75" customHeight="1" thickBot="1" x14ac:dyDescent="0.25">
      <c r="A49" s="89" t="s">
        <v>9</v>
      </c>
      <c r="B49" s="110"/>
      <c r="C49" s="23"/>
      <c r="D49" s="23"/>
      <c r="E49" s="81"/>
      <c r="F49" s="16" t="s">
        <v>234</v>
      </c>
      <c r="G49" s="82"/>
      <c r="H49" s="17"/>
      <c r="I49" s="17"/>
      <c r="J49" s="17"/>
      <c r="K49" s="17"/>
      <c r="L49" s="111"/>
    </row>
    <row r="50" spans="1:12" ht="13.5" customHeight="1" thickBot="1" x14ac:dyDescent="0.25">
      <c r="A50" s="89" t="s">
        <v>7</v>
      </c>
      <c r="B50" s="104" t="s">
        <v>142</v>
      </c>
      <c r="C50" s="68" t="s">
        <v>143</v>
      </c>
      <c r="D50" s="11" t="s">
        <v>99</v>
      </c>
      <c r="E50" s="11" t="s">
        <v>100</v>
      </c>
      <c r="F50" s="12" t="s">
        <v>144</v>
      </c>
      <c r="G50" s="11" t="s">
        <v>128</v>
      </c>
      <c r="H50" s="73">
        <v>12.65</v>
      </c>
      <c r="I50" s="11">
        <v>0</v>
      </c>
      <c r="J50" s="11">
        <f>ROUND(H50,3)*I50</f>
        <v>0</v>
      </c>
      <c r="K50" s="71"/>
      <c r="L50" s="105">
        <f>ROUND((ROUND(H50,3)*ROUND(K50,2)),2)</f>
        <v>0</v>
      </c>
    </row>
    <row r="51" spans="1:12" ht="12.75" customHeight="1" x14ac:dyDescent="0.2">
      <c r="A51" s="89" t="s">
        <v>6</v>
      </c>
      <c r="B51" s="106"/>
      <c r="C51" s="74"/>
      <c r="D51" s="74"/>
      <c r="E51" s="75"/>
      <c r="F51" s="76" t="s">
        <v>145</v>
      </c>
      <c r="G51" s="77"/>
      <c r="H51" s="78"/>
      <c r="I51" s="78"/>
      <c r="J51" s="78"/>
      <c r="K51" s="78"/>
      <c r="L51" s="107"/>
    </row>
    <row r="52" spans="1:12" ht="12.75" customHeight="1" x14ac:dyDescent="0.2">
      <c r="A52" s="89" t="s">
        <v>8</v>
      </c>
      <c r="B52" s="108"/>
      <c r="C52" s="21"/>
      <c r="D52" s="21"/>
      <c r="E52" s="79"/>
      <c r="F52" s="15" t="s">
        <v>146</v>
      </c>
      <c r="G52" s="80"/>
      <c r="H52" s="14"/>
      <c r="I52" s="14"/>
      <c r="J52" s="14"/>
      <c r="K52" s="14"/>
      <c r="L52" s="109"/>
    </row>
    <row r="53" spans="1:12" ht="12.75" customHeight="1" thickBot="1" x14ac:dyDescent="0.25">
      <c r="A53" s="89" t="s">
        <v>9</v>
      </c>
      <c r="B53" s="110"/>
      <c r="C53" s="23"/>
      <c r="D53" s="23"/>
      <c r="E53" s="81"/>
      <c r="F53" s="16" t="s">
        <v>234</v>
      </c>
      <c r="G53" s="82"/>
      <c r="H53" s="17"/>
      <c r="I53" s="17"/>
      <c r="J53" s="17"/>
      <c r="K53" s="17"/>
      <c r="L53" s="111"/>
    </row>
    <row r="54" spans="1:12" ht="13.5" customHeight="1" thickBot="1" x14ac:dyDescent="0.25">
      <c r="A54" s="89" t="s">
        <v>7</v>
      </c>
      <c r="B54" s="104" t="s">
        <v>147</v>
      </c>
      <c r="C54" s="68" t="s">
        <v>148</v>
      </c>
      <c r="D54" s="11" t="s">
        <v>99</v>
      </c>
      <c r="E54" s="11" t="s">
        <v>149</v>
      </c>
      <c r="F54" s="12" t="s">
        <v>150</v>
      </c>
      <c r="G54" s="11" t="s">
        <v>128</v>
      </c>
      <c r="H54" s="73">
        <v>8.1199999999999992</v>
      </c>
      <c r="I54" s="11">
        <v>0</v>
      </c>
      <c r="J54" s="11">
        <f>ROUND(H54,3)*I54</f>
        <v>0</v>
      </c>
      <c r="K54" s="71"/>
      <c r="L54" s="105">
        <f>ROUND((ROUND(H54,3)*ROUND(K54,2)),2)</f>
        <v>0</v>
      </c>
    </row>
    <row r="55" spans="1:12" ht="27" customHeight="1" x14ac:dyDescent="0.2">
      <c r="A55" s="89" t="s">
        <v>6</v>
      </c>
      <c r="B55" s="106"/>
      <c r="C55" s="74"/>
      <c r="D55" s="74"/>
      <c r="E55" s="75"/>
      <c r="F55" s="76" t="s">
        <v>151</v>
      </c>
      <c r="G55" s="77"/>
      <c r="H55" s="78"/>
      <c r="I55" s="78"/>
      <c r="J55" s="78"/>
      <c r="K55" s="78"/>
      <c r="L55" s="107"/>
    </row>
    <row r="56" spans="1:12" ht="12.75" customHeight="1" x14ac:dyDescent="0.2">
      <c r="A56" s="89" t="s">
        <v>8</v>
      </c>
      <c r="B56" s="108"/>
      <c r="C56" s="21"/>
      <c r="D56" s="21"/>
      <c r="E56" s="79"/>
      <c r="F56" s="15" t="s">
        <v>130</v>
      </c>
      <c r="G56" s="80"/>
      <c r="H56" s="14"/>
      <c r="I56" s="14"/>
      <c r="J56" s="14"/>
      <c r="K56" s="14"/>
      <c r="L56" s="109"/>
    </row>
    <row r="57" spans="1:12" ht="12.75" customHeight="1" thickBot="1" x14ac:dyDescent="0.25">
      <c r="A57" s="89" t="s">
        <v>9</v>
      </c>
      <c r="B57" s="110"/>
      <c r="C57" s="23"/>
      <c r="D57" s="23"/>
      <c r="E57" s="81"/>
      <c r="F57" s="16" t="s">
        <v>234</v>
      </c>
      <c r="G57" s="82"/>
      <c r="H57" s="17"/>
      <c r="I57" s="17"/>
      <c r="J57" s="17"/>
      <c r="K57" s="17"/>
      <c r="L57" s="111"/>
    </row>
    <row r="58" spans="1:12" ht="13.5" customHeight="1" thickBot="1" x14ac:dyDescent="0.25">
      <c r="A58" s="89" t="s">
        <v>7</v>
      </c>
      <c r="B58" s="104" t="s">
        <v>152</v>
      </c>
      <c r="C58" s="68" t="s">
        <v>153</v>
      </c>
      <c r="D58" s="11" t="s">
        <v>99</v>
      </c>
      <c r="E58" s="11" t="s">
        <v>100</v>
      </c>
      <c r="F58" s="12" t="s">
        <v>154</v>
      </c>
      <c r="G58" s="11" t="s">
        <v>128</v>
      </c>
      <c r="H58" s="73">
        <v>10.409000000000001</v>
      </c>
      <c r="I58" s="11">
        <v>0</v>
      </c>
      <c r="J58" s="11">
        <f>ROUND(H58,3)*I58</f>
        <v>0</v>
      </c>
      <c r="K58" s="71"/>
      <c r="L58" s="105">
        <f>ROUND((ROUND(H58,3)*ROUND(K58,2)),2)</f>
        <v>0</v>
      </c>
    </row>
    <row r="59" spans="1:12" ht="12.75" customHeight="1" x14ac:dyDescent="0.2">
      <c r="A59" s="89" t="s">
        <v>6</v>
      </c>
      <c r="B59" s="106"/>
      <c r="C59" s="74"/>
      <c r="D59" s="74"/>
      <c r="E59" s="75"/>
      <c r="F59" s="76" t="s">
        <v>155</v>
      </c>
      <c r="G59" s="77"/>
      <c r="H59" s="78"/>
      <c r="I59" s="78"/>
      <c r="J59" s="78"/>
      <c r="K59" s="78"/>
      <c r="L59" s="107"/>
    </row>
    <row r="60" spans="1:12" ht="12.75" customHeight="1" x14ac:dyDescent="0.2">
      <c r="A60" s="89" t="s">
        <v>8</v>
      </c>
      <c r="B60" s="108"/>
      <c r="C60" s="21"/>
      <c r="D60" s="21"/>
      <c r="E60" s="79"/>
      <c r="F60" s="15" t="s">
        <v>156</v>
      </c>
      <c r="G60" s="80"/>
      <c r="H60" s="14"/>
      <c r="I60" s="14"/>
      <c r="J60" s="14"/>
      <c r="K60" s="14"/>
      <c r="L60" s="109"/>
    </row>
    <row r="61" spans="1:12" ht="12.75" customHeight="1" thickBot="1" x14ac:dyDescent="0.25">
      <c r="A61" s="89" t="s">
        <v>9</v>
      </c>
      <c r="B61" s="110"/>
      <c r="C61" s="23"/>
      <c r="D61" s="23"/>
      <c r="E61" s="81"/>
      <c r="F61" s="16" t="s">
        <v>234</v>
      </c>
      <c r="G61" s="82"/>
      <c r="H61" s="17"/>
      <c r="I61" s="17"/>
      <c r="J61" s="17"/>
      <c r="K61" s="17"/>
      <c r="L61" s="111"/>
    </row>
    <row r="62" spans="1:12" ht="13.5" customHeight="1" thickBot="1" x14ac:dyDescent="0.25">
      <c r="B62" s="112" t="s">
        <v>110</v>
      </c>
      <c r="C62" s="85" t="s">
        <v>111</v>
      </c>
      <c r="D62" s="86"/>
      <c r="E62" s="86"/>
      <c r="F62" s="86" t="s">
        <v>10</v>
      </c>
      <c r="G62" s="85"/>
      <c r="H62" s="85"/>
      <c r="I62" s="85"/>
      <c r="J62" s="85"/>
      <c r="K62" s="85"/>
      <c r="L62" s="113">
        <f>SUM(L38:L61)</f>
        <v>0</v>
      </c>
    </row>
    <row r="63" spans="1:12" ht="20.100000000000001" customHeight="1" thickBot="1" x14ac:dyDescent="0.25">
      <c r="A63" s="89" t="s">
        <v>33</v>
      </c>
      <c r="B63" s="102" t="s">
        <v>21</v>
      </c>
      <c r="C63" s="6" t="s">
        <v>102</v>
      </c>
      <c r="D63" s="7"/>
      <c r="E63" s="7"/>
      <c r="F63" s="63" t="s">
        <v>157</v>
      </c>
      <c r="G63" s="9"/>
      <c r="H63" s="9"/>
      <c r="I63" s="9"/>
      <c r="J63" s="9"/>
      <c r="K63" s="9"/>
      <c r="L63" s="103"/>
    </row>
    <row r="64" spans="1:12" ht="13.5" customHeight="1" thickBot="1" x14ac:dyDescent="0.25">
      <c r="A64" s="89" t="s">
        <v>7</v>
      </c>
      <c r="B64" s="104" t="s">
        <v>158</v>
      </c>
      <c r="C64" s="68" t="s">
        <v>159</v>
      </c>
      <c r="D64" s="11" t="s">
        <v>99</v>
      </c>
      <c r="E64" s="11" t="s">
        <v>100</v>
      </c>
      <c r="F64" s="12" t="s">
        <v>160</v>
      </c>
      <c r="G64" s="11" t="s">
        <v>161</v>
      </c>
      <c r="H64" s="73">
        <v>20.6</v>
      </c>
      <c r="I64" s="11">
        <v>0</v>
      </c>
      <c r="J64" s="11">
        <f>ROUND(H64,3)*I64</f>
        <v>0</v>
      </c>
      <c r="K64" s="71"/>
      <c r="L64" s="105">
        <f>ROUND((ROUND(H64,3)*ROUND(K64,2)),2)</f>
        <v>0</v>
      </c>
    </row>
    <row r="65" spans="1:12" ht="26.25" customHeight="1" x14ac:dyDescent="0.2">
      <c r="A65" s="89" t="s">
        <v>6</v>
      </c>
      <c r="B65" s="106"/>
      <c r="C65" s="74"/>
      <c r="D65" s="74"/>
      <c r="E65" s="75"/>
      <c r="F65" s="76" t="s">
        <v>162</v>
      </c>
      <c r="G65" s="77"/>
      <c r="H65" s="78"/>
      <c r="I65" s="78"/>
      <c r="J65" s="78"/>
      <c r="K65" s="78"/>
      <c r="L65" s="107"/>
    </row>
    <row r="66" spans="1:12" ht="12.75" customHeight="1" x14ac:dyDescent="0.2">
      <c r="A66" s="89" t="s">
        <v>8</v>
      </c>
      <c r="B66" s="108"/>
      <c r="C66" s="21"/>
      <c r="D66" s="21"/>
      <c r="E66" s="79"/>
      <c r="F66" s="15" t="s">
        <v>163</v>
      </c>
      <c r="G66" s="80"/>
      <c r="H66" s="14"/>
      <c r="I66" s="14"/>
      <c r="J66" s="14"/>
      <c r="K66" s="14"/>
      <c r="L66" s="109"/>
    </row>
    <row r="67" spans="1:12" ht="12.75" customHeight="1" thickBot="1" x14ac:dyDescent="0.25">
      <c r="A67" s="89" t="s">
        <v>9</v>
      </c>
      <c r="B67" s="110"/>
      <c r="C67" s="23"/>
      <c r="D67" s="23"/>
      <c r="E67" s="81"/>
      <c r="F67" s="16" t="s">
        <v>234</v>
      </c>
      <c r="G67" s="82"/>
      <c r="H67" s="17"/>
      <c r="I67" s="17"/>
      <c r="J67" s="17"/>
      <c r="K67" s="17"/>
      <c r="L67" s="111"/>
    </row>
    <row r="68" spans="1:12" ht="13.5" customHeight="1" thickBot="1" x14ac:dyDescent="0.25">
      <c r="B68" s="112" t="s">
        <v>110</v>
      </c>
      <c r="C68" s="85" t="s">
        <v>111</v>
      </c>
      <c r="D68" s="86"/>
      <c r="E68" s="86"/>
      <c r="F68" s="86" t="s">
        <v>157</v>
      </c>
      <c r="G68" s="85"/>
      <c r="H68" s="85"/>
      <c r="I68" s="85"/>
      <c r="J68" s="85"/>
      <c r="K68" s="85"/>
      <c r="L68" s="113">
        <f>SUM(L64:L67)</f>
        <v>0</v>
      </c>
    </row>
    <row r="69" spans="1:12" ht="20.100000000000001" customHeight="1" thickBot="1" x14ac:dyDescent="0.25">
      <c r="A69" s="89" t="s">
        <v>33</v>
      </c>
      <c r="B69" s="102" t="s">
        <v>21</v>
      </c>
      <c r="C69" s="6" t="s">
        <v>114</v>
      </c>
      <c r="D69" s="7"/>
      <c r="E69" s="7"/>
      <c r="F69" s="63" t="s">
        <v>164</v>
      </c>
      <c r="G69" s="9"/>
      <c r="H69" s="9"/>
      <c r="I69" s="9"/>
      <c r="J69" s="9"/>
      <c r="K69" s="9"/>
      <c r="L69" s="103"/>
    </row>
    <row r="70" spans="1:12" ht="13.5" customHeight="1" thickBot="1" x14ac:dyDescent="0.25">
      <c r="A70" s="89" t="s">
        <v>7</v>
      </c>
      <c r="B70" s="104" t="s">
        <v>165</v>
      </c>
      <c r="C70" s="68" t="s">
        <v>166</v>
      </c>
      <c r="D70" s="11" t="s">
        <v>99</v>
      </c>
      <c r="E70" s="11" t="s">
        <v>100</v>
      </c>
      <c r="F70" s="12" t="s">
        <v>167</v>
      </c>
      <c r="G70" s="11" t="s">
        <v>128</v>
      </c>
      <c r="H70" s="73">
        <v>3.5289999999999999</v>
      </c>
      <c r="I70" s="11">
        <v>0</v>
      </c>
      <c r="J70" s="11">
        <f>ROUND(H70,3)*I70</f>
        <v>0</v>
      </c>
      <c r="K70" s="71"/>
      <c r="L70" s="105">
        <f>ROUND((ROUND(H70,3)*ROUND(K70,2)),2)</f>
        <v>0</v>
      </c>
    </row>
    <row r="71" spans="1:12" ht="12.75" customHeight="1" x14ac:dyDescent="0.2">
      <c r="A71" s="89" t="s">
        <v>6</v>
      </c>
      <c r="B71" s="106"/>
      <c r="C71" s="74"/>
      <c r="D71" s="74"/>
      <c r="E71" s="75"/>
      <c r="F71" s="76" t="s">
        <v>168</v>
      </c>
      <c r="G71" s="77"/>
      <c r="H71" s="78"/>
      <c r="I71" s="78"/>
      <c r="J71" s="78"/>
      <c r="K71" s="78"/>
      <c r="L71" s="107"/>
    </row>
    <row r="72" spans="1:12" ht="12.75" customHeight="1" x14ac:dyDescent="0.2">
      <c r="A72" s="89" t="s">
        <v>8</v>
      </c>
      <c r="B72" s="108"/>
      <c r="C72" s="21"/>
      <c r="D72" s="21"/>
      <c r="E72" s="79"/>
      <c r="F72" s="15" t="s">
        <v>169</v>
      </c>
      <c r="G72" s="80"/>
      <c r="H72" s="14"/>
      <c r="I72" s="14"/>
      <c r="J72" s="14"/>
      <c r="K72" s="14"/>
      <c r="L72" s="109"/>
    </row>
    <row r="73" spans="1:12" ht="12.75" customHeight="1" thickBot="1" x14ac:dyDescent="0.25">
      <c r="A73" s="89" t="s">
        <v>9</v>
      </c>
      <c r="B73" s="110"/>
      <c r="C73" s="23"/>
      <c r="D73" s="23"/>
      <c r="E73" s="81"/>
      <c r="F73" s="16" t="s">
        <v>234</v>
      </c>
      <c r="G73" s="82"/>
      <c r="H73" s="17"/>
      <c r="I73" s="17"/>
      <c r="J73" s="17"/>
      <c r="K73" s="17"/>
      <c r="L73" s="111"/>
    </row>
    <row r="74" spans="1:12" ht="13.5" customHeight="1" thickBot="1" x14ac:dyDescent="0.25">
      <c r="B74" s="112" t="s">
        <v>110</v>
      </c>
      <c r="C74" s="85" t="s">
        <v>111</v>
      </c>
      <c r="D74" s="86"/>
      <c r="E74" s="86"/>
      <c r="F74" s="86" t="s">
        <v>164</v>
      </c>
      <c r="G74" s="85"/>
      <c r="H74" s="85"/>
      <c r="I74" s="85"/>
      <c r="J74" s="85"/>
      <c r="K74" s="85"/>
      <c r="L74" s="113">
        <f>SUM(L70:L73)</f>
        <v>0</v>
      </c>
    </row>
    <row r="75" spans="1:12" ht="20.100000000000001" customHeight="1" thickBot="1" x14ac:dyDescent="0.25">
      <c r="A75" s="89" t="s">
        <v>33</v>
      </c>
      <c r="B75" s="102" t="s">
        <v>21</v>
      </c>
      <c r="C75" s="6" t="s">
        <v>136</v>
      </c>
      <c r="D75" s="7"/>
      <c r="E75" s="7"/>
      <c r="F75" s="63" t="s">
        <v>170</v>
      </c>
      <c r="G75" s="9"/>
      <c r="H75" s="9"/>
      <c r="I75" s="9"/>
      <c r="J75" s="9"/>
      <c r="K75" s="9"/>
      <c r="L75" s="103"/>
    </row>
    <row r="76" spans="1:12" ht="13.5" customHeight="1" thickBot="1" x14ac:dyDescent="0.25">
      <c r="A76" s="89" t="s">
        <v>7</v>
      </c>
      <c r="B76" s="104" t="s">
        <v>171</v>
      </c>
      <c r="C76" s="68" t="s">
        <v>172</v>
      </c>
      <c r="D76" s="11" t="s">
        <v>99</v>
      </c>
      <c r="E76" s="11" t="s">
        <v>233</v>
      </c>
      <c r="F76" s="12" t="s">
        <v>173</v>
      </c>
      <c r="G76" s="11" t="s">
        <v>161</v>
      </c>
      <c r="H76" s="73">
        <v>20.6</v>
      </c>
      <c r="I76" s="11">
        <v>0</v>
      </c>
      <c r="J76" s="11">
        <f>ROUND(H76,3)*I76</f>
        <v>0</v>
      </c>
      <c r="K76" s="71"/>
      <c r="L76" s="105">
        <f>ROUND((ROUND(H76,3)*ROUND(K76,2)),2)</f>
        <v>0</v>
      </c>
    </row>
    <row r="77" spans="1:12" ht="36.75" customHeight="1" x14ac:dyDescent="0.2">
      <c r="A77" s="89" t="s">
        <v>6</v>
      </c>
      <c r="B77" s="106"/>
      <c r="C77" s="74"/>
      <c r="D77" s="74"/>
      <c r="E77" s="75"/>
      <c r="F77" s="76" t="s">
        <v>235</v>
      </c>
      <c r="G77" s="77"/>
      <c r="H77" s="78"/>
      <c r="I77" s="78"/>
      <c r="J77" s="78"/>
      <c r="K77" s="78"/>
      <c r="L77" s="107"/>
    </row>
    <row r="78" spans="1:12" ht="12.75" customHeight="1" x14ac:dyDescent="0.2">
      <c r="A78" s="89" t="s">
        <v>8</v>
      </c>
      <c r="B78" s="108"/>
      <c r="C78" s="21"/>
      <c r="D78" s="21"/>
      <c r="E78" s="79"/>
      <c r="F78" s="15" t="s">
        <v>163</v>
      </c>
      <c r="G78" s="80"/>
      <c r="H78" s="14"/>
      <c r="I78" s="14"/>
      <c r="J78" s="14"/>
      <c r="K78" s="14"/>
      <c r="L78" s="109"/>
    </row>
    <row r="79" spans="1:12" ht="12.75" customHeight="1" thickBot="1" x14ac:dyDescent="0.25">
      <c r="A79" s="89" t="s">
        <v>9</v>
      </c>
      <c r="B79" s="110"/>
      <c r="C79" s="23"/>
      <c r="D79" s="23"/>
      <c r="E79" s="81"/>
      <c r="F79" s="16" t="s">
        <v>234</v>
      </c>
      <c r="G79" s="82"/>
      <c r="H79" s="17"/>
      <c r="I79" s="17"/>
      <c r="J79" s="17"/>
      <c r="K79" s="17"/>
      <c r="L79" s="111"/>
    </row>
    <row r="80" spans="1:12" ht="13.5" customHeight="1" thickBot="1" x14ac:dyDescent="0.25">
      <c r="A80" s="89" t="s">
        <v>7</v>
      </c>
      <c r="B80" s="104" t="s">
        <v>174</v>
      </c>
      <c r="C80" s="68" t="s">
        <v>175</v>
      </c>
      <c r="D80" s="11" t="s">
        <v>99</v>
      </c>
      <c r="E80" s="11" t="s">
        <v>100</v>
      </c>
      <c r="F80" s="12" t="s">
        <v>176</v>
      </c>
      <c r="G80" s="11" t="s">
        <v>161</v>
      </c>
      <c r="H80" s="73">
        <v>29</v>
      </c>
      <c r="I80" s="11">
        <v>0</v>
      </c>
      <c r="J80" s="11">
        <f>ROUND(H80,3)*I80</f>
        <v>0</v>
      </c>
      <c r="K80" s="71"/>
      <c r="L80" s="105">
        <f>ROUND((ROUND(H80,3)*ROUND(K80,2)),2)</f>
        <v>0</v>
      </c>
    </row>
    <row r="81" spans="1:12" ht="21.75" customHeight="1" x14ac:dyDescent="0.2">
      <c r="A81" s="89" t="s">
        <v>6</v>
      </c>
      <c r="B81" s="106"/>
      <c r="C81" s="74"/>
      <c r="D81" s="74"/>
      <c r="E81" s="75"/>
      <c r="F81" s="76" t="s">
        <v>177</v>
      </c>
      <c r="G81" s="77"/>
      <c r="H81" s="78"/>
      <c r="I81" s="78"/>
      <c r="J81" s="78"/>
      <c r="K81" s="78"/>
      <c r="L81" s="107"/>
    </row>
    <row r="82" spans="1:12" ht="12.75" customHeight="1" x14ac:dyDescent="0.2">
      <c r="A82" s="89" t="s">
        <v>8</v>
      </c>
      <c r="B82" s="108"/>
      <c r="C82" s="21"/>
      <c r="D82" s="21"/>
      <c r="E82" s="79"/>
      <c r="F82" s="15" t="s">
        <v>178</v>
      </c>
      <c r="G82" s="80"/>
      <c r="H82" s="14"/>
      <c r="I82" s="14"/>
      <c r="J82" s="14"/>
      <c r="K82" s="14"/>
      <c r="L82" s="109"/>
    </row>
    <row r="83" spans="1:12" ht="12.75" customHeight="1" thickBot="1" x14ac:dyDescent="0.25">
      <c r="A83" s="89" t="s">
        <v>9</v>
      </c>
      <c r="B83" s="110"/>
      <c r="C83" s="23"/>
      <c r="D83" s="23"/>
      <c r="E83" s="81"/>
      <c r="F83" s="16" t="s">
        <v>234</v>
      </c>
      <c r="G83" s="82"/>
      <c r="H83" s="17"/>
      <c r="I83" s="17"/>
      <c r="J83" s="17"/>
      <c r="K83" s="17"/>
      <c r="L83" s="111"/>
    </row>
    <row r="84" spans="1:12" ht="13.5" customHeight="1" thickBot="1" x14ac:dyDescent="0.25">
      <c r="A84" s="89" t="s">
        <v>7</v>
      </c>
      <c r="B84" s="104" t="s">
        <v>179</v>
      </c>
      <c r="C84" s="68" t="s">
        <v>180</v>
      </c>
      <c r="D84" s="11" t="s">
        <v>99</v>
      </c>
      <c r="E84" s="11" t="s">
        <v>100</v>
      </c>
      <c r="F84" s="12" t="s">
        <v>181</v>
      </c>
      <c r="G84" s="11" t="s">
        <v>182</v>
      </c>
      <c r="H84" s="73">
        <v>2</v>
      </c>
      <c r="I84" s="11">
        <v>0</v>
      </c>
      <c r="J84" s="11">
        <f>ROUND(H84,3)*I84</f>
        <v>0</v>
      </c>
      <c r="K84" s="71"/>
      <c r="L84" s="105">
        <f>ROUND((ROUND(H84,3)*ROUND(K84,2)),2)</f>
        <v>0</v>
      </c>
    </row>
    <row r="85" spans="1:12" ht="24.75" customHeight="1" x14ac:dyDescent="0.2">
      <c r="A85" s="89" t="s">
        <v>6</v>
      </c>
      <c r="B85" s="106"/>
      <c r="C85" s="74"/>
      <c r="D85" s="74"/>
      <c r="E85" s="75"/>
      <c r="F85" s="76" t="s">
        <v>183</v>
      </c>
      <c r="G85" s="77"/>
      <c r="H85" s="78"/>
      <c r="I85" s="78"/>
      <c r="J85" s="78"/>
      <c r="K85" s="78"/>
      <c r="L85" s="107"/>
    </row>
    <row r="86" spans="1:12" ht="12.75" customHeight="1" x14ac:dyDescent="0.2">
      <c r="A86" s="89" t="s">
        <v>8</v>
      </c>
      <c r="B86" s="108"/>
      <c r="C86" s="21"/>
      <c r="D86" s="21"/>
      <c r="E86" s="79"/>
      <c r="F86" s="15" t="s">
        <v>184</v>
      </c>
      <c r="G86" s="80"/>
      <c r="H86" s="14"/>
      <c r="I86" s="14"/>
      <c r="J86" s="14"/>
      <c r="K86" s="14"/>
      <c r="L86" s="109"/>
    </row>
    <row r="87" spans="1:12" ht="12.75" customHeight="1" thickBot="1" x14ac:dyDescent="0.25">
      <c r="A87" s="89" t="s">
        <v>9</v>
      </c>
      <c r="B87" s="110"/>
      <c r="C87" s="23"/>
      <c r="D87" s="23"/>
      <c r="E87" s="81"/>
      <c r="F87" s="16" t="s">
        <v>234</v>
      </c>
      <c r="G87" s="82"/>
      <c r="H87" s="17"/>
      <c r="I87" s="17"/>
      <c r="J87" s="17"/>
      <c r="K87" s="17"/>
      <c r="L87" s="111"/>
    </row>
    <row r="88" spans="1:12" ht="13.5" customHeight="1" thickBot="1" x14ac:dyDescent="0.25">
      <c r="A88" s="89" t="s">
        <v>7</v>
      </c>
      <c r="B88" s="104" t="s">
        <v>185</v>
      </c>
      <c r="C88" s="68" t="s">
        <v>186</v>
      </c>
      <c r="D88" s="11" t="s">
        <v>99</v>
      </c>
      <c r="E88" s="11" t="s">
        <v>100</v>
      </c>
      <c r="F88" s="12" t="s">
        <v>187</v>
      </c>
      <c r="G88" s="11" t="s">
        <v>182</v>
      </c>
      <c r="H88" s="73">
        <v>2</v>
      </c>
      <c r="I88" s="11">
        <v>0</v>
      </c>
      <c r="J88" s="11">
        <f>ROUND(H88,3)*I88</f>
        <v>0</v>
      </c>
      <c r="K88" s="71"/>
      <c r="L88" s="105">
        <f>ROUND((ROUND(H88,3)*ROUND(K88,2)),2)</f>
        <v>0</v>
      </c>
    </row>
    <row r="89" spans="1:12" ht="12.75" customHeight="1" x14ac:dyDescent="0.2">
      <c r="A89" s="89" t="s">
        <v>6</v>
      </c>
      <c r="B89" s="106"/>
      <c r="C89" s="74"/>
      <c r="D89" s="74"/>
      <c r="E89" s="75"/>
      <c r="F89" s="76" t="s">
        <v>188</v>
      </c>
      <c r="G89" s="77"/>
      <c r="H89" s="78"/>
      <c r="I89" s="78"/>
      <c r="J89" s="78"/>
      <c r="K89" s="78"/>
      <c r="L89" s="107"/>
    </row>
    <row r="90" spans="1:12" ht="12.75" customHeight="1" x14ac:dyDescent="0.2">
      <c r="A90" s="89" t="s">
        <v>8</v>
      </c>
      <c r="B90" s="108"/>
      <c r="C90" s="21"/>
      <c r="D90" s="21"/>
      <c r="E90" s="79"/>
      <c r="F90" s="15" t="s">
        <v>184</v>
      </c>
      <c r="G90" s="80"/>
      <c r="H90" s="14"/>
      <c r="I90" s="14"/>
      <c r="J90" s="14"/>
      <c r="K90" s="14"/>
      <c r="L90" s="109"/>
    </row>
    <row r="91" spans="1:12" ht="12.75" customHeight="1" thickBot="1" x14ac:dyDescent="0.25">
      <c r="A91" s="89" t="s">
        <v>9</v>
      </c>
      <c r="B91" s="110"/>
      <c r="C91" s="23"/>
      <c r="D91" s="23"/>
      <c r="E91" s="81"/>
      <c r="F91" s="16" t="s">
        <v>234</v>
      </c>
      <c r="G91" s="82"/>
      <c r="H91" s="17"/>
      <c r="I91" s="17"/>
      <c r="J91" s="17"/>
      <c r="K91" s="17"/>
      <c r="L91" s="111"/>
    </row>
    <row r="92" spans="1:12" ht="13.5" customHeight="1" thickBot="1" x14ac:dyDescent="0.25">
      <c r="A92" s="89" t="s">
        <v>7</v>
      </c>
      <c r="B92" s="104" t="s">
        <v>189</v>
      </c>
      <c r="C92" s="68" t="s">
        <v>190</v>
      </c>
      <c r="D92" s="11" t="s">
        <v>99</v>
      </c>
      <c r="E92" s="11" t="s">
        <v>100</v>
      </c>
      <c r="F92" s="12" t="s">
        <v>191</v>
      </c>
      <c r="G92" s="11" t="s">
        <v>182</v>
      </c>
      <c r="H92" s="73">
        <v>2</v>
      </c>
      <c r="I92" s="11">
        <v>0</v>
      </c>
      <c r="J92" s="11">
        <f>ROUND(H92,3)*I92</f>
        <v>0</v>
      </c>
      <c r="K92" s="71"/>
      <c r="L92" s="105">
        <f>ROUND((ROUND(H92,3)*ROUND(K92,2)),2)</f>
        <v>0</v>
      </c>
    </row>
    <row r="93" spans="1:12" ht="22.5" customHeight="1" x14ac:dyDescent="0.2">
      <c r="A93" s="89" t="s">
        <v>6</v>
      </c>
      <c r="B93" s="106"/>
      <c r="C93" s="74"/>
      <c r="D93" s="74"/>
      <c r="E93" s="75"/>
      <c r="F93" s="76" t="s">
        <v>192</v>
      </c>
      <c r="G93" s="77"/>
      <c r="H93" s="78"/>
      <c r="I93" s="78"/>
      <c r="J93" s="78"/>
      <c r="K93" s="78"/>
      <c r="L93" s="107"/>
    </row>
    <row r="94" spans="1:12" ht="12.75" customHeight="1" x14ac:dyDescent="0.2">
      <c r="A94" s="89" t="s">
        <v>8</v>
      </c>
      <c r="B94" s="108"/>
      <c r="C94" s="21"/>
      <c r="D94" s="21"/>
      <c r="E94" s="79"/>
      <c r="F94" s="15" t="s">
        <v>184</v>
      </c>
      <c r="G94" s="80"/>
      <c r="H94" s="14"/>
      <c r="I94" s="14"/>
      <c r="J94" s="14"/>
      <c r="K94" s="14"/>
      <c r="L94" s="109"/>
    </row>
    <row r="95" spans="1:12" ht="12.75" customHeight="1" thickBot="1" x14ac:dyDescent="0.25">
      <c r="A95" s="89" t="s">
        <v>9</v>
      </c>
      <c r="B95" s="110"/>
      <c r="C95" s="23"/>
      <c r="D95" s="23"/>
      <c r="E95" s="81"/>
      <c r="F95" s="16" t="s">
        <v>234</v>
      </c>
      <c r="G95" s="82"/>
      <c r="H95" s="17"/>
      <c r="I95" s="17"/>
      <c r="J95" s="17"/>
      <c r="K95" s="17"/>
      <c r="L95" s="111"/>
    </row>
    <row r="96" spans="1:12" ht="13.5" customHeight="1" thickBot="1" x14ac:dyDescent="0.25">
      <c r="A96" s="89" t="s">
        <v>7</v>
      </c>
      <c r="B96" s="104" t="s">
        <v>193</v>
      </c>
      <c r="C96" s="68" t="s">
        <v>194</v>
      </c>
      <c r="D96" s="11" t="s">
        <v>99</v>
      </c>
      <c r="E96" s="11" t="s">
        <v>100</v>
      </c>
      <c r="F96" s="12" t="s">
        <v>195</v>
      </c>
      <c r="G96" s="11" t="s">
        <v>161</v>
      </c>
      <c r="H96" s="73">
        <v>20.6</v>
      </c>
      <c r="I96" s="11">
        <v>0</v>
      </c>
      <c r="J96" s="11">
        <f>ROUND(H96,3)*I96</f>
        <v>0</v>
      </c>
      <c r="K96" s="71"/>
      <c r="L96" s="105">
        <f>ROUND((ROUND(H96,3)*ROUND(K96,2)),2)</f>
        <v>0</v>
      </c>
    </row>
    <row r="97" spans="1:12" ht="12.75" customHeight="1" x14ac:dyDescent="0.2">
      <c r="A97" s="89" t="s">
        <v>6</v>
      </c>
      <c r="B97" s="106"/>
      <c r="C97" s="74"/>
      <c r="D97" s="74"/>
      <c r="E97" s="75"/>
      <c r="F97" s="76" t="s">
        <v>196</v>
      </c>
      <c r="G97" s="77"/>
      <c r="H97" s="78"/>
      <c r="I97" s="78"/>
      <c r="J97" s="78"/>
      <c r="K97" s="78"/>
      <c r="L97" s="107"/>
    </row>
    <row r="98" spans="1:12" ht="12.75" customHeight="1" x14ac:dyDescent="0.2">
      <c r="A98" s="89" t="s">
        <v>8</v>
      </c>
      <c r="B98" s="108"/>
      <c r="C98" s="21"/>
      <c r="D98" s="21"/>
      <c r="E98" s="79"/>
      <c r="F98" s="15" t="s">
        <v>163</v>
      </c>
      <c r="G98" s="80"/>
      <c r="H98" s="14"/>
      <c r="I98" s="14"/>
      <c r="J98" s="14"/>
      <c r="K98" s="14"/>
      <c r="L98" s="109"/>
    </row>
    <row r="99" spans="1:12" ht="12.75" customHeight="1" thickBot="1" x14ac:dyDescent="0.25">
      <c r="A99" s="89" t="s">
        <v>9</v>
      </c>
      <c r="B99" s="110"/>
      <c r="C99" s="23"/>
      <c r="D99" s="23"/>
      <c r="E99" s="81"/>
      <c r="F99" s="16" t="s">
        <v>234</v>
      </c>
      <c r="G99" s="82"/>
      <c r="H99" s="17"/>
      <c r="I99" s="17"/>
      <c r="J99" s="17"/>
      <c r="K99" s="17"/>
      <c r="L99" s="111"/>
    </row>
    <row r="100" spans="1:12" ht="13.5" customHeight="1" thickBot="1" x14ac:dyDescent="0.25">
      <c r="A100" s="89" t="s">
        <v>7</v>
      </c>
      <c r="B100" s="104" t="s">
        <v>197</v>
      </c>
      <c r="C100" s="68" t="s">
        <v>198</v>
      </c>
      <c r="D100" s="11" t="s">
        <v>99</v>
      </c>
      <c r="E100" s="11" t="s">
        <v>100</v>
      </c>
      <c r="F100" s="12" t="s">
        <v>199</v>
      </c>
      <c r="G100" s="11" t="s">
        <v>161</v>
      </c>
      <c r="H100" s="73">
        <v>20.6</v>
      </c>
      <c r="I100" s="11">
        <v>0</v>
      </c>
      <c r="J100" s="11">
        <f>ROUND(H100,3)*I100</f>
        <v>0</v>
      </c>
      <c r="K100" s="71"/>
      <c r="L100" s="105">
        <f>ROUND((ROUND(H100,3)*ROUND(K100,2)),2)</f>
        <v>0</v>
      </c>
    </row>
    <row r="101" spans="1:12" ht="12.75" customHeight="1" x14ac:dyDescent="0.2">
      <c r="A101" s="89" t="s">
        <v>6</v>
      </c>
      <c r="B101" s="106"/>
      <c r="C101" s="74"/>
      <c r="D101" s="74"/>
      <c r="E101" s="75"/>
      <c r="F101" s="76" t="s">
        <v>200</v>
      </c>
      <c r="G101" s="77"/>
      <c r="H101" s="78"/>
      <c r="I101" s="78"/>
      <c r="J101" s="78"/>
      <c r="K101" s="78"/>
      <c r="L101" s="107"/>
    </row>
    <row r="102" spans="1:12" ht="12.75" customHeight="1" x14ac:dyDescent="0.2">
      <c r="A102" s="89" t="s">
        <v>8</v>
      </c>
      <c r="B102" s="108"/>
      <c r="C102" s="21"/>
      <c r="D102" s="21"/>
      <c r="E102" s="79"/>
      <c r="F102" s="15" t="s">
        <v>163</v>
      </c>
      <c r="G102" s="80"/>
      <c r="H102" s="14"/>
      <c r="I102" s="14"/>
      <c r="J102" s="14"/>
      <c r="K102" s="14"/>
      <c r="L102" s="109"/>
    </row>
    <row r="103" spans="1:12" ht="12.75" customHeight="1" thickBot="1" x14ac:dyDescent="0.25">
      <c r="A103" s="89" t="s">
        <v>9</v>
      </c>
      <c r="B103" s="110"/>
      <c r="C103" s="23"/>
      <c r="D103" s="23"/>
      <c r="E103" s="81"/>
      <c r="F103" s="16" t="s">
        <v>234</v>
      </c>
      <c r="G103" s="82"/>
      <c r="H103" s="17"/>
      <c r="I103" s="17"/>
      <c r="J103" s="17"/>
      <c r="K103" s="17"/>
      <c r="L103" s="111"/>
    </row>
    <row r="104" spans="1:12" ht="13.5" customHeight="1" thickBot="1" x14ac:dyDescent="0.25">
      <c r="A104" s="89" t="s">
        <v>7</v>
      </c>
      <c r="B104" s="104" t="s">
        <v>201</v>
      </c>
      <c r="C104" s="68" t="s">
        <v>202</v>
      </c>
      <c r="D104" s="11" t="s">
        <v>99</v>
      </c>
      <c r="E104" s="11" t="s">
        <v>100</v>
      </c>
      <c r="F104" s="12" t="s">
        <v>203</v>
      </c>
      <c r="G104" s="11" t="s">
        <v>182</v>
      </c>
      <c r="H104" s="73">
        <v>2</v>
      </c>
      <c r="I104" s="11">
        <v>0</v>
      </c>
      <c r="J104" s="11">
        <f>ROUND(H104,3)*I104</f>
        <v>0</v>
      </c>
      <c r="K104" s="71"/>
      <c r="L104" s="105">
        <f>ROUND((ROUND(H104,3)*ROUND(K104,2)),2)</f>
        <v>0</v>
      </c>
    </row>
    <row r="105" spans="1:12" ht="12.75" customHeight="1" x14ac:dyDescent="0.2">
      <c r="A105" s="89" t="s">
        <v>6</v>
      </c>
      <c r="B105" s="106"/>
      <c r="C105" s="74"/>
      <c r="D105" s="74"/>
      <c r="E105" s="75"/>
      <c r="F105" s="76" t="s">
        <v>90</v>
      </c>
      <c r="G105" s="77"/>
      <c r="H105" s="78"/>
      <c r="I105" s="78"/>
      <c r="J105" s="78"/>
      <c r="K105" s="78"/>
      <c r="L105" s="107"/>
    </row>
    <row r="106" spans="1:12" ht="12.75" customHeight="1" x14ac:dyDescent="0.2">
      <c r="A106" s="89" t="s">
        <v>8</v>
      </c>
      <c r="B106" s="108"/>
      <c r="C106" s="21"/>
      <c r="D106" s="21"/>
      <c r="E106" s="79"/>
      <c r="F106" s="15" t="s">
        <v>184</v>
      </c>
      <c r="G106" s="80"/>
      <c r="H106" s="14"/>
      <c r="I106" s="14"/>
      <c r="J106" s="14"/>
      <c r="K106" s="14"/>
      <c r="L106" s="109"/>
    </row>
    <row r="107" spans="1:12" ht="12.75" customHeight="1" thickBot="1" x14ac:dyDescent="0.25">
      <c r="A107" s="89" t="s">
        <v>9</v>
      </c>
      <c r="B107" s="110"/>
      <c r="C107" s="23"/>
      <c r="D107" s="23"/>
      <c r="E107" s="81"/>
      <c r="F107" s="16" t="s">
        <v>234</v>
      </c>
      <c r="G107" s="82"/>
      <c r="H107" s="17"/>
      <c r="I107" s="17"/>
      <c r="J107" s="17"/>
      <c r="K107" s="17"/>
      <c r="L107" s="111"/>
    </row>
    <row r="108" spans="1:12" ht="13.5" customHeight="1" thickBot="1" x14ac:dyDescent="0.25">
      <c r="A108" s="89" t="s">
        <v>7</v>
      </c>
      <c r="B108" s="104" t="s">
        <v>204</v>
      </c>
      <c r="C108" s="68" t="s">
        <v>205</v>
      </c>
      <c r="D108" s="11" t="s">
        <v>99</v>
      </c>
      <c r="E108" s="11" t="s">
        <v>100</v>
      </c>
      <c r="F108" s="12" t="s">
        <v>206</v>
      </c>
      <c r="G108" s="11" t="s">
        <v>161</v>
      </c>
      <c r="H108" s="73">
        <v>29</v>
      </c>
      <c r="I108" s="11">
        <v>0</v>
      </c>
      <c r="J108" s="11">
        <f>ROUND(H108,3)*I108</f>
        <v>0</v>
      </c>
      <c r="K108" s="71"/>
      <c r="L108" s="105">
        <f>ROUND((ROUND(H108,3)*ROUND(K108,2)),2)</f>
        <v>0</v>
      </c>
    </row>
    <row r="109" spans="1:12" ht="12.75" customHeight="1" x14ac:dyDescent="0.2">
      <c r="A109" s="89" t="s">
        <v>6</v>
      </c>
      <c r="B109" s="106"/>
      <c r="C109" s="74"/>
      <c r="D109" s="74"/>
      <c r="E109" s="75"/>
      <c r="F109" s="76" t="s">
        <v>207</v>
      </c>
      <c r="G109" s="77"/>
      <c r="H109" s="78"/>
      <c r="I109" s="78"/>
      <c r="J109" s="78"/>
      <c r="K109" s="78"/>
      <c r="L109" s="107"/>
    </row>
    <row r="110" spans="1:12" ht="12.75" customHeight="1" x14ac:dyDescent="0.2">
      <c r="A110" s="89" t="s">
        <v>8</v>
      </c>
      <c r="B110" s="108"/>
      <c r="C110" s="21"/>
      <c r="D110" s="21"/>
      <c r="E110" s="79"/>
      <c r="F110" s="15" t="s">
        <v>178</v>
      </c>
      <c r="G110" s="80"/>
      <c r="H110" s="14"/>
      <c r="I110" s="14"/>
      <c r="J110" s="14"/>
      <c r="K110" s="14"/>
      <c r="L110" s="109"/>
    </row>
    <row r="111" spans="1:12" ht="12.75" customHeight="1" thickBot="1" x14ac:dyDescent="0.25">
      <c r="A111" s="89" t="s">
        <v>9</v>
      </c>
      <c r="B111" s="110"/>
      <c r="C111" s="23"/>
      <c r="D111" s="23"/>
      <c r="E111" s="81"/>
      <c r="F111" s="16" t="s">
        <v>234</v>
      </c>
      <c r="G111" s="82"/>
      <c r="H111" s="17"/>
      <c r="I111" s="17"/>
      <c r="J111" s="17"/>
      <c r="K111" s="17"/>
      <c r="L111" s="111"/>
    </row>
    <row r="112" spans="1:12" ht="13.5" customHeight="1" thickBot="1" x14ac:dyDescent="0.25">
      <c r="A112" s="89" t="s">
        <v>7</v>
      </c>
      <c r="B112" s="104" t="s">
        <v>208</v>
      </c>
      <c r="C112" s="68" t="s">
        <v>209</v>
      </c>
      <c r="D112" s="11" t="s">
        <v>99</v>
      </c>
      <c r="E112" s="11" t="s">
        <v>100</v>
      </c>
      <c r="F112" s="12" t="s">
        <v>210</v>
      </c>
      <c r="G112" s="11" t="s">
        <v>161</v>
      </c>
      <c r="H112" s="73">
        <v>20.6</v>
      </c>
      <c r="I112" s="11">
        <v>0</v>
      </c>
      <c r="J112" s="11">
        <f>ROUND(H112,3)*I112</f>
        <v>0</v>
      </c>
      <c r="K112" s="71"/>
      <c r="L112" s="105">
        <f>ROUND((ROUND(H112,3)*ROUND(K112,2)),2)</f>
        <v>0</v>
      </c>
    </row>
    <row r="113" spans="1:12" ht="12.75" customHeight="1" x14ac:dyDescent="0.2">
      <c r="A113" s="89" t="s">
        <v>6</v>
      </c>
      <c r="B113" s="106"/>
      <c r="C113" s="74"/>
      <c r="D113" s="74"/>
      <c r="E113" s="75"/>
      <c r="F113" s="76" t="s">
        <v>211</v>
      </c>
      <c r="G113" s="77"/>
      <c r="H113" s="78"/>
      <c r="I113" s="78"/>
      <c r="J113" s="78"/>
      <c r="K113" s="78"/>
      <c r="L113" s="107"/>
    </row>
    <row r="114" spans="1:12" ht="12.75" customHeight="1" x14ac:dyDescent="0.2">
      <c r="A114" s="89" t="s">
        <v>8</v>
      </c>
      <c r="B114" s="108"/>
      <c r="C114" s="21"/>
      <c r="D114" s="21"/>
      <c r="E114" s="79"/>
      <c r="F114" s="15" t="s">
        <v>163</v>
      </c>
      <c r="G114" s="80"/>
      <c r="H114" s="14"/>
      <c r="I114" s="14"/>
      <c r="J114" s="14"/>
      <c r="K114" s="14"/>
      <c r="L114" s="109"/>
    </row>
    <row r="115" spans="1:12" ht="12.75" customHeight="1" thickBot="1" x14ac:dyDescent="0.25">
      <c r="A115" s="89" t="s">
        <v>9</v>
      </c>
      <c r="B115" s="110"/>
      <c r="C115" s="23"/>
      <c r="D115" s="23"/>
      <c r="E115" s="81"/>
      <c r="F115" s="16" t="s">
        <v>234</v>
      </c>
      <c r="G115" s="82"/>
      <c r="H115" s="17"/>
      <c r="I115" s="17"/>
      <c r="J115" s="17"/>
      <c r="K115" s="17"/>
      <c r="L115" s="111"/>
    </row>
    <row r="116" spans="1:12" ht="13.5" customHeight="1" thickBot="1" x14ac:dyDescent="0.25">
      <c r="A116" s="89" t="s">
        <v>7</v>
      </c>
      <c r="B116" s="104" t="s">
        <v>212</v>
      </c>
      <c r="C116" s="68" t="s">
        <v>213</v>
      </c>
      <c r="D116" s="11" t="s">
        <v>99</v>
      </c>
      <c r="E116" s="11" t="s">
        <v>100</v>
      </c>
      <c r="F116" s="12" t="s">
        <v>214</v>
      </c>
      <c r="G116" s="11" t="s">
        <v>161</v>
      </c>
      <c r="H116" s="73">
        <v>29</v>
      </c>
      <c r="I116" s="11">
        <v>0</v>
      </c>
      <c r="J116" s="11">
        <f>ROUND(H116,3)*I116</f>
        <v>0</v>
      </c>
      <c r="K116" s="71"/>
      <c r="L116" s="105">
        <f>ROUND((ROUND(H116,3)*ROUND(K116,2)),2)</f>
        <v>0</v>
      </c>
    </row>
    <row r="117" spans="1:12" ht="12.75" customHeight="1" x14ac:dyDescent="0.2">
      <c r="A117" s="89" t="s">
        <v>6</v>
      </c>
      <c r="B117" s="106"/>
      <c r="C117" s="74"/>
      <c r="D117" s="74"/>
      <c r="E117" s="75"/>
      <c r="F117" s="76" t="s">
        <v>215</v>
      </c>
      <c r="G117" s="77"/>
      <c r="H117" s="78"/>
      <c r="I117" s="78"/>
      <c r="J117" s="78"/>
      <c r="K117" s="78"/>
      <c r="L117" s="107"/>
    </row>
    <row r="118" spans="1:12" ht="12.75" customHeight="1" x14ac:dyDescent="0.2">
      <c r="A118" s="89" t="s">
        <v>8</v>
      </c>
      <c r="B118" s="108"/>
      <c r="C118" s="21"/>
      <c r="D118" s="21"/>
      <c r="E118" s="79"/>
      <c r="F118" s="15" t="s">
        <v>178</v>
      </c>
      <c r="G118" s="80"/>
      <c r="H118" s="14"/>
      <c r="I118" s="14"/>
      <c r="J118" s="14"/>
      <c r="K118" s="14"/>
      <c r="L118" s="109"/>
    </row>
    <row r="119" spans="1:12" ht="12.75" customHeight="1" thickBot="1" x14ac:dyDescent="0.25">
      <c r="A119" s="89" t="s">
        <v>9</v>
      </c>
      <c r="B119" s="110"/>
      <c r="C119" s="23"/>
      <c r="D119" s="23"/>
      <c r="E119" s="81"/>
      <c r="F119" s="16" t="s">
        <v>234</v>
      </c>
      <c r="G119" s="82"/>
      <c r="H119" s="17"/>
      <c r="I119" s="17"/>
      <c r="J119" s="17"/>
      <c r="K119" s="17"/>
      <c r="L119" s="111"/>
    </row>
    <row r="120" spans="1:12" ht="13.5" customHeight="1" thickBot="1" x14ac:dyDescent="0.25">
      <c r="A120" s="89" t="s">
        <v>7</v>
      </c>
      <c r="B120" s="104" t="s">
        <v>216</v>
      </c>
      <c r="C120" s="68" t="s">
        <v>217</v>
      </c>
      <c r="D120" s="11" t="s">
        <v>99</v>
      </c>
      <c r="E120" s="11" t="s">
        <v>100</v>
      </c>
      <c r="F120" s="12" t="s">
        <v>218</v>
      </c>
      <c r="G120" s="11" t="s">
        <v>161</v>
      </c>
      <c r="H120" s="73">
        <v>20.6</v>
      </c>
      <c r="I120" s="11">
        <v>0</v>
      </c>
      <c r="J120" s="11">
        <f>ROUND(H120,3)*I120</f>
        <v>0</v>
      </c>
      <c r="K120" s="71"/>
      <c r="L120" s="105">
        <f>ROUND((ROUND(H120,3)*ROUND(K120,2)),2)</f>
        <v>0</v>
      </c>
    </row>
    <row r="121" spans="1:12" ht="12.75" customHeight="1" x14ac:dyDescent="0.2">
      <c r="A121" s="89" t="s">
        <v>6</v>
      </c>
      <c r="B121" s="106"/>
      <c r="C121" s="74"/>
      <c r="D121" s="74"/>
      <c r="E121" s="75"/>
      <c r="F121" s="76" t="s">
        <v>219</v>
      </c>
      <c r="G121" s="77"/>
      <c r="H121" s="78"/>
      <c r="I121" s="78"/>
      <c r="J121" s="78"/>
      <c r="K121" s="78"/>
      <c r="L121" s="107"/>
    </row>
    <row r="122" spans="1:12" ht="12.75" customHeight="1" x14ac:dyDescent="0.2">
      <c r="A122" s="89" t="s">
        <v>8</v>
      </c>
      <c r="B122" s="108"/>
      <c r="C122" s="21"/>
      <c r="D122" s="21"/>
      <c r="E122" s="79"/>
      <c r="F122" s="15" t="s">
        <v>163</v>
      </c>
      <c r="G122" s="80"/>
      <c r="H122" s="14"/>
      <c r="I122" s="14"/>
      <c r="J122" s="14"/>
      <c r="K122" s="14"/>
      <c r="L122" s="109"/>
    </row>
    <row r="123" spans="1:12" ht="12.75" customHeight="1" thickBot="1" x14ac:dyDescent="0.25">
      <c r="A123" s="89" t="s">
        <v>9</v>
      </c>
      <c r="B123" s="110"/>
      <c r="C123" s="23"/>
      <c r="D123" s="23"/>
      <c r="E123" s="81"/>
      <c r="F123" s="16" t="s">
        <v>234</v>
      </c>
      <c r="G123" s="82"/>
      <c r="H123" s="17"/>
      <c r="I123" s="17"/>
      <c r="J123" s="17"/>
      <c r="K123" s="17"/>
      <c r="L123" s="111"/>
    </row>
    <row r="124" spans="1:12" ht="13.5" customHeight="1" thickBot="1" x14ac:dyDescent="0.25">
      <c r="B124" s="112" t="s">
        <v>110</v>
      </c>
      <c r="C124" s="85" t="s">
        <v>111</v>
      </c>
      <c r="D124" s="86"/>
      <c r="E124" s="86"/>
      <c r="F124" s="86" t="s">
        <v>170</v>
      </c>
      <c r="G124" s="85"/>
      <c r="H124" s="85"/>
      <c r="I124" s="85"/>
      <c r="J124" s="85"/>
      <c r="K124" s="85"/>
      <c r="L124" s="113">
        <f>SUM(L76:L123)</f>
        <v>0</v>
      </c>
    </row>
    <row r="125" spans="1:12" ht="20.100000000000001" customHeight="1" thickBot="1" x14ac:dyDescent="0.25">
      <c r="A125" s="89" t="s">
        <v>33</v>
      </c>
      <c r="B125" s="102" t="s">
        <v>21</v>
      </c>
      <c r="C125" s="6" t="s">
        <v>142</v>
      </c>
      <c r="D125" s="7"/>
      <c r="E125" s="7"/>
      <c r="F125" s="63" t="s">
        <v>220</v>
      </c>
      <c r="G125" s="9"/>
      <c r="H125" s="9"/>
      <c r="I125" s="9"/>
      <c r="J125" s="9"/>
      <c r="K125" s="9"/>
      <c r="L125" s="103"/>
    </row>
    <row r="126" spans="1:12" ht="13.5" customHeight="1" thickBot="1" x14ac:dyDescent="0.25">
      <c r="A126" s="89" t="s">
        <v>7</v>
      </c>
      <c r="B126" s="104" t="s">
        <v>221</v>
      </c>
      <c r="C126" s="68" t="s">
        <v>222</v>
      </c>
      <c r="D126" s="11" t="s">
        <v>99</v>
      </c>
      <c r="E126" s="11" t="s">
        <v>100</v>
      </c>
      <c r="F126" s="12" t="s">
        <v>223</v>
      </c>
      <c r="G126" s="11" t="s">
        <v>161</v>
      </c>
      <c r="H126" s="73">
        <v>29</v>
      </c>
      <c r="I126" s="11">
        <v>0</v>
      </c>
      <c r="J126" s="11">
        <f>ROUND(H126,3)*I126</f>
        <v>0</v>
      </c>
      <c r="K126" s="71"/>
      <c r="L126" s="105">
        <f>ROUND((ROUND(H126,3)*ROUND(K126,2)),2)</f>
        <v>0</v>
      </c>
    </row>
    <row r="127" spans="1:12" ht="22.5" customHeight="1" x14ac:dyDescent="0.2">
      <c r="A127" s="89" t="s">
        <v>6</v>
      </c>
      <c r="B127" s="106"/>
      <c r="C127" s="74"/>
      <c r="D127" s="74"/>
      <c r="E127" s="75"/>
      <c r="F127" s="76" t="s">
        <v>224</v>
      </c>
      <c r="G127" s="77"/>
      <c r="H127" s="78"/>
      <c r="I127" s="78"/>
      <c r="J127" s="78"/>
      <c r="K127" s="78"/>
      <c r="L127" s="107"/>
    </row>
    <row r="128" spans="1:12" ht="12.75" customHeight="1" x14ac:dyDescent="0.2">
      <c r="A128" s="89" t="s">
        <v>8</v>
      </c>
      <c r="B128" s="108"/>
      <c r="C128" s="21"/>
      <c r="D128" s="21"/>
      <c r="E128" s="79"/>
      <c r="F128" s="15" t="s">
        <v>178</v>
      </c>
      <c r="G128" s="80"/>
      <c r="H128" s="14"/>
      <c r="I128" s="14"/>
      <c r="J128" s="14"/>
      <c r="K128" s="14"/>
      <c r="L128" s="109"/>
    </row>
    <row r="129" spans="1:12" ht="12.75" customHeight="1" thickBot="1" x14ac:dyDescent="0.25">
      <c r="A129" s="89" t="s">
        <v>9</v>
      </c>
      <c r="B129" s="110"/>
      <c r="C129" s="23"/>
      <c r="D129" s="23"/>
      <c r="E129" s="81"/>
      <c r="F129" s="16" t="s">
        <v>234</v>
      </c>
      <c r="G129" s="82"/>
      <c r="H129" s="17"/>
      <c r="I129" s="17"/>
      <c r="J129" s="17"/>
      <c r="K129" s="17"/>
      <c r="L129" s="111"/>
    </row>
    <row r="130" spans="1:12" ht="13.5" customHeight="1" thickBot="1" x14ac:dyDescent="0.25">
      <c r="A130" s="89" t="s">
        <v>7</v>
      </c>
      <c r="B130" s="104" t="s">
        <v>225</v>
      </c>
      <c r="C130" s="68" t="s">
        <v>226</v>
      </c>
      <c r="D130" s="11" t="s">
        <v>99</v>
      </c>
      <c r="E130" s="11" t="s">
        <v>100</v>
      </c>
      <c r="F130" s="12" t="s">
        <v>227</v>
      </c>
      <c r="G130" s="11" t="s">
        <v>161</v>
      </c>
      <c r="H130" s="73">
        <v>20.6</v>
      </c>
      <c r="I130" s="11">
        <v>0</v>
      </c>
      <c r="J130" s="11">
        <f>ROUND(H130,3)*I130</f>
        <v>0</v>
      </c>
      <c r="K130" s="71"/>
      <c r="L130" s="105">
        <f>ROUND((ROUND(H130,3)*ROUND(K130,2)),2)</f>
        <v>0</v>
      </c>
    </row>
    <row r="131" spans="1:12" ht="23.25" customHeight="1" thickBot="1" x14ac:dyDescent="0.25">
      <c r="A131" s="89" t="s">
        <v>6</v>
      </c>
      <c r="B131" s="114"/>
      <c r="C131" s="115"/>
      <c r="D131" s="115"/>
      <c r="E131" s="116"/>
      <c r="F131" s="12" t="s">
        <v>228</v>
      </c>
      <c r="G131" s="117"/>
      <c r="H131" s="118"/>
      <c r="I131" s="118"/>
      <c r="J131" s="118"/>
      <c r="K131" s="118"/>
      <c r="L131" s="119"/>
    </row>
    <row r="132" spans="1:12" ht="12.75" customHeight="1" x14ac:dyDescent="0.2">
      <c r="A132" s="83" t="s">
        <v>8</v>
      </c>
      <c r="B132" s="25"/>
      <c r="C132" s="21"/>
      <c r="D132" s="21"/>
      <c r="E132" s="79"/>
      <c r="F132" s="90" t="s">
        <v>163</v>
      </c>
      <c r="G132" s="80"/>
      <c r="H132" s="14"/>
      <c r="I132" s="14"/>
      <c r="J132" s="14"/>
      <c r="K132" s="14"/>
      <c r="L132" s="26"/>
    </row>
    <row r="133" spans="1:12" ht="12.75" customHeight="1" thickBot="1" x14ac:dyDescent="0.25">
      <c r="A133" s="83" t="s">
        <v>9</v>
      </c>
      <c r="B133" s="27"/>
      <c r="C133" s="23"/>
      <c r="D133" s="23"/>
      <c r="E133" s="81"/>
      <c r="F133" s="16" t="s">
        <v>234</v>
      </c>
      <c r="G133" s="82"/>
      <c r="H133" s="17"/>
      <c r="I133" s="17"/>
      <c r="J133" s="17"/>
      <c r="K133" s="17"/>
      <c r="L133" s="28"/>
    </row>
    <row r="134" spans="1:12" ht="13.5" customHeight="1" thickBot="1" x14ac:dyDescent="0.25">
      <c r="B134" s="84" t="s">
        <v>110</v>
      </c>
      <c r="C134" s="85" t="s">
        <v>111</v>
      </c>
      <c r="D134" s="86"/>
      <c r="E134" s="86"/>
      <c r="F134" s="86" t="s">
        <v>220</v>
      </c>
      <c r="G134" s="85"/>
      <c r="H134" s="85"/>
      <c r="I134" s="85"/>
      <c r="J134" s="85"/>
      <c r="K134" s="85"/>
      <c r="L134" s="87">
        <f>SUM(L126:L133)</f>
        <v>0</v>
      </c>
    </row>
  </sheetData>
  <sheetProtection password="A3B1" sheet="1" objects="1" scenarios="1" formatCells="0" formatColumns="0" formatRows="0" insertColumns="0" insertRows="0" deleteColumns="0" deleteRows="0" sort="0" autoFilter="0"/>
  <autoFilter ref="A12:L13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3" manualBreakCount="3">
    <brk id="36" min="1" max="11" man="1"/>
    <brk id="79" min="1" max="11" man="1"/>
    <brk id="124"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1" customWidth="1"/>
  </cols>
  <sheetData>
    <row r="1" spans="1:3" x14ac:dyDescent="0.25">
      <c r="A1" s="44" t="s">
        <v>39</v>
      </c>
      <c r="B1" s="45" t="s">
        <v>35</v>
      </c>
      <c r="C1" s="50"/>
    </row>
    <row r="2" spans="1:3" x14ac:dyDescent="0.25">
      <c r="A2" s="46" t="s">
        <v>40</v>
      </c>
      <c r="B2" s="47" t="s">
        <v>36</v>
      </c>
      <c r="C2" s="50"/>
    </row>
    <row r="3" spans="1:3" x14ac:dyDescent="0.25">
      <c r="A3" s="46" t="s">
        <v>41</v>
      </c>
      <c r="B3" s="47" t="s">
        <v>37</v>
      </c>
      <c r="C3" s="50"/>
    </row>
    <row r="4" spans="1:3" x14ac:dyDescent="0.25">
      <c r="A4" s="46" t="s">
        <v>42</v>
      </c>
      <c r="B4" s="47" t="s">
        <v>38</v>
      </c>
      <c r="C4" s="50"/>
    </row>
    <row r="5" spans="1:3" x14ac:dyDescent="0.25">
      <c r="A5" s="46" t="s">
        <v>43</v>
      </c>
      <c r="B5" s="47" t="s">
        <v>44</v>
      </c>
      <c r="C5" s="50"/>
    </row>
    <row r="6" spans="1:3" x14ac:dyDescent="0.25">
      <c r="A6" s="46" t="s">
        <v>45</v>
      </c>
      <c r="B6" s="47" t="s">
        <v>46</v>
      </c>
      <c r="C6" s="50"/>
    </row>
    <row r="7" spans="1:3" x14ac:dyDescent="0.25">
      <c r="A7" s="46" t="s">
        <v>47</v>
      </c>
      <c r="B7" s="47" t="s">
        <v>48</v>
      </c>
      <c r="C7" s="50"/>
    </row>
    <row r="8" spans="1:3" x14ac:dyDescent="0.25">
      <c r="A8" s="46" t="s">
        <v>49</v>
      </c>
      <c r="B8" s="47" t="s">
        <v>50</v>
      </c>
      <c r="C8" s="50"/>
    </row>
    <row r="9" spans="1:3" x14ac:dyDescent="0.25">
      <c r="A9" s="46" t="s">
        <v>51</v>
      </c>
      <c r="B9" s="47" t="s">
        <v>52</v>
      </c>
      <c r="C9" s="50"/>
    </row>
    <row r="10" spans="1:3" x14ac:dyDescent="0.25">
      <c r="A10" s="46" t="s">
        <v>53</v>
      </c>
      <c r="B10" s="47" t="s">
        <v>54</v>
      </c>
      <c r="C10" s="50"/>
    </row>
    <row r="11" spans="1:3" x14ac:dyDescent="0.25">
      <c r="A11" s="46" t="s">
        <v>55</v>
      </c>
      <c r="B11" s="47" t="s">
        <v>56</v>
      </c>
      <c r="C11" s="50"/>
    </row>
    <row r="12" spans="1:3" x14ac:dyDescent="0.25">
      <c r="A12" s="46" t="s">
        <v>57</v>
      </c>
      <c r="B12" s="47" t="s">
        <v>58</v>
      </c>
      <c r="C12" s="50"/>
    </row>
    <row r="13" spans="1:3" x14ac:dyDescent="0.25">
      <c r="A13" s="46" t="s">
        <v>59</v>
      </c>
      <c r="B13" s="47" t="s">
        <v>60</v>
      </c>
      <c r="C13" s="50"/>
    </row>
    <row r="14" spans="1:3" ht="25.5" x14ac:dyDescent="0.25">
      <c r="A14" s="46" t="s">
        <v>61</v>
      </c>
      <c r="B14" s="47" t="s">
        <v>62</v>
      </c>
      <c r="C14" s="50"/>
    </row>
    <row r="15" spans="1:3" x14ac:dyDescent="0.25">
      <c r="A15" s="46" t="s">
        <v>63</v>
      </c>
      <c r="B15" s="47" t="s">
        <v>64</v>
      </c>
      <c r="C15" s="50"/>
    </row>
    <row r="16" spans="1:3" x14ac:dyDescent="0.25">
      <c r="A16" s="46" t="s">
        <v>65</v>
      </c>
      <c r="B16" s="47" t="s">
        <v>66</v>
      </c>
      <c r="C16" s="50"/>
    </row>
    <row r="17" spans="1:3" x14ac:dyDescent="0.25">
      <c r="A17" s="46" t="s">
        <v>67</v>
      </c>
      <c r="B17" s="47" t="s">
        <v>68</v>
      </c>
      <c r="C17" s="50"/>
    </row>
    <row r="18" spans="1:3" x14ac:dyDescent="0.25">
      <c r="A18" s="46" t="s">
        <v>69</v>
      </c>
      <c r="B18" s="47" t="s">
        <v>70</v>
      </c>
      <c r="C18" s="50"/>
    </row>
    <row r="19" spans="1:3" x14ac:dyDescent="0.25">
      <c r="A19" s="46" t="s">
        <v>71</v>
      </c>
      <c r="B19" s="47" t="s">
        <v>72</v>
      </c>
      <c r="C19" s="50"/>
    </row>
    <row r="20" spans="1:3" x14ac:dyDescent="0.25">
      <c r="A20" s="46" t="s">
        <v>73</v>
      </c>
      <c r="B20" s="47" t="s">
        <v>74</v>
      </c>
      <c r="C20" s="50"/>
    </row>
    <row r="21" spans="1:3" x14ac:dyDescent="0.25">
      <c r="A21" s="46" t="s">
        <v>75</v>
      </c>
      <c r="B21" s="47" t="s">
        <v>76</v>
      </c>
      <c r="C21" s="50"/>
    </row>
    <row r="22" spans="1:3" x14ac:dyDescent="0.25">
      <c r="A22" s="46" t="s">
        <v>77</v>
      </c>
      <c r="B22" s="47" t="s">
        <v>78</v>
      </c>
      <c r="C22" s="50"/>
    </row>
    <row r="23" spans="1:3" x14ac:dyDescent="0.25">
      <c r="A23" s="46" t="s">
        <v>79</v>
      </c>
      <c r="B23" s="47" t="s">
        <v>80</v>
      </c>
      <c r="C23" s="50"/>
    </row>
    <row r="24" spans="1:3" x14ac:dyDescent="0.25">
      <c r="A24" s="46" t="s">
        <v>81</v>
      </c>
      <c r="B24" s="47" t="s">
        <v>82</v>
      </c>
      <c r="C24" s="50"/>
    </row>
    <row r="25" spans="1:3" x14ac:dyDescent="0.25">
      <c r="A25" s="48" t="s">
        <v>83</v>
      </c>
      <c r="B25" s="49" t="s">
        <v>84</v>
      </c>
      <c r="C25" s="50"/>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8" customWidth="1"/>
    <col min="2" max="2" width="4.42578125" style="18" customWidth="1"/>
    <col min="3" max="3" width="10.5703125" style="18" customWidth="1"/>
    <col min="4" max="5" width="10" style="18" customWidth="1"/>
    <col min="6" max="6" width="74.140625" style="18" customWidth="1"/>
    <col min="7" max="7" width="9" style="19" customWidth="1"/>
    <col min="8" max="8" width="13" style="19" customWidth="1"/>
    <col min="9" max="10" width="9" style="19" customWidth="1"/>
    <col min="11" max="12" width="12.85546875" style="19" customWidth="1"/>
    <col min="13" max="13" width="9.140625" style="18" customWidth="1"/>
    <col min="14" max="16384" width="9.140625" style="18"/>
  </cols>
  <sheetData>
    <row r="1" spans="1:12" s="1" customFormat="1" ht="13.5" customHeight="1" x14ac:dyDescent="0.25">
      <c r="A1" s="10" t="s">
        <v>7</v>
      </c>
      <c r="B1" s="24"/>
      <c r="C1" s="68"/>
      <c r="D1" s="11">
        <v>1</v>
      </c>
      <c r="E1" s="11"/>
      <c r="F1" s="12"/>
      <c r="G1" s="11"/>
      <c r="H1" s="73"/>
      <c r="I1" s="11"/>
      <c r="J1" s="69"/>
      <c r="K1" s="72"/>
      <c r="L1" s="70">
        <f>ROUND((ROUND(H1,3))*(ROUND(K1,2)),2)</f>
        <v>0</v>
      </c>
    </row>
    <row r="2" spans="1:12" s="1" customFormat="1" ht="12.75" customHeight="1" x14ac:dyDescent="0.25">
      <c r="A2" s="10" t="s">
        <v>6</v>
      </c>
      <c r="B2" s="25"/>
      <c r="C2" s="21"/>
      <c r="D2" s="21"/>
      <c r="E2" s="21"/>
      <c r="F2" s="13"/>
      <c r="G2" s="14"/>
      <c r="H2" s="14"/>
      <c r="I2" s="14"/>
      <c r="J2" s="14"/>
      <c r="K2" s="14"/>
      <c r="L2" s="26"/>
    </row>
    <row r="3" spans="1:12" s="1" customFormat="1" ht="12.75" customHeight="1" x14ac:dyDescent="0.25">
      <c r="A3" s="10" t="s">
        <v>8</v>
      </c>
      <c r="B3" s="25"/>
      <c r="C3" s="21"/>
      <c r="D3" s="21"/>
      <c r="E3" s="21"/>
      <c r="F3" s="15"/>
      <c r="G3" s="14"/>
      <c r="H3" s="14"/>
      <c r="I3" s="14"/>
      <c r="J3" s="14"/>
      <c r="K3" s="14"/>
      <c r="L3" s="26"/>
    </row>
    <row r="4" spans="1:12" s="1" customFormat="1" ht="18" customHeight="1" x14ac:dyDescent="0.25">
      <c r="A4" s="10" t="s">
        <v>9</v>
      </c>
      <c r="B4" s="27"/>
      <c r="C4" s="23"/>
      <c r="D4" s="23"/>
      <c r="E4" s="23"/>
      <c r="F4" s="16"/>
      <c r="G4" s="17"/>
      <c r="H4" s="17"/>
      <c r="I4" s="17"/>
      <c r="J4" s="17"/>
      <c r="K4" s="17"/>
      <c r="L4" s="28"/>
    </row>
    <row r="5" spans="1:12" s="1" customFormat="1" ht="48" customHeight="1" x14ac:dyDescent="0.25">
      <c r="A5" s="10"/>
      <c r="B5" s="21"/>
      <c r="C5" s="21"/>
      <c r="D5" s="21"/>
      <c r="E5" s="21"/>
      <c r="F5" s="32"/>
      <c r="G5" s="14"/>
      <c r="H5" s="14"/>
      <c r="I5" s="14"/>
      <c r="J5" s="14"/>
      <c r="K5" s="14"/>
      <c r="L5" s="17"/>
    </row>
    <row r="6" spans="1:12" s="10" customFormat="1" ht="12" x14ac:dyDescent="0.25">
      <c r="B6" s="33" t="s">
        <v>22</v>
      </c>
      <c r="C6" s="34"/>
      <c r="D6" s="8"/>
      <c r="E6" s="8"/>
      <c r="F6" s="8" t="s">
        <v>10</v>
      </c>
      <c r="G6" s="34"/>
      <c r="H6" s="34"/>
      <c r="I6" s="34"/>
      <c r="J6" s="34"/>
      <c r="K6" s="34"/>
      <c r="L6" s="35"/>
    </row>
    <row r="7" spans="1:12" s="10" customFormat="1" x14ac:dyDescent="0.25">
      <c r="G7" s="36"/>
      <c r="H7" s="36"/>
      <c r="I7" s="36"/>
      <c r="J7" s="36"/>
      <c r="K7" s="36"/>
      <c r="L7" s="36"/>
    </row>
    <row r="8" spans="1:12" s="1" customFormat="1" x14ac:dyDescent="0.25">
      <c r="A8" s="10"/>
      <c r="G8" s="37"/>
      <c r="H8" s="37"/>
      <c r="I8" s="37"/>
      <c r="J8" s="37"/>
      <c r="K8" s="37"/>
      <c r="L8" s="37"/>
    </row>
    <row r="9" spans="1:12" s="1" customFormat="1" x14ac:dyDescent="0.25">
      <c r="A9" s="10"/>
      <c r="G9" s="37"/>
      <c r="H9" s="37"/>
      <c r="I9" s="37"/>
      <c r="J9" s="37"/>
      <c r="K9" s="37"/>
      <c r="L9" s="37"/>
    </row>
    <row r="10" spans="1:12" s="1" customFormat="1" x14ac:dyDescent="0.25">
      <c r="A10" s="10"/>
      <c r="G10" s="37"/>
      <c r="H10" s="37"/>
      <c r="I10" s="37"/>
      <c r="J10" s="37"/>
      <c r="K10" s="37"/>
      <c r="L10" s="37"/>
    </row>
    <row r="11" spans="1:12" s="1" customFormat="1" x14ac:dyDescent="0.25">
      <c r="A11" s="10"/>
      <c r="G11" s="37"/>
      <c r="H11" s="37"/>
      <c r="I11" s="37"/>
      <c r="J11" s="37"/>
      <c r="K11" s="37"/>
      <c r="L11" s="37"/>
    </row>
    <row r="12" spans="1:12" s="1" customFormat="1" x14ac:dyDescent="0.25">
      <c r="A12" s="10"/>
      <c r="G12" s="37"/>
      <c r="H12" s="37"/>
      <c r="I12" s="37"/>
      <c r="J12" s="37"/>
      <c r="K12" s="37"/>
      <c r="L12" s="37"/>
    </row>
    <row r="13" spans="1:12" s="1" customFormat="1" x14ac:dyDescent="0.25">
      <c r="A13" s="10"/>
      <c r="G13" s="37"/>
      <c r="H13" s="37"/>
      <c r="I13" s="37"/>
      <c r="J13" s="37"/>
      <c r="K13" s="37"/>
      <c r="L13" s="37"/>
    </row>
    <row r="14" spans="1:12" s="1" customFormat="1" x14ac:dyDescent="0.25">
      <c r="A14" s="10"/>
      <c r="G14" s="37"/>
      <c r="H14" s="37"/>
      <c r="I14" s="37"/>
      <c r="J14" s="37"/>
      <c r="K14" s="37"/>
      <c r="L14" s="37"/>
    </row>
    <row r="15" spans="1:12" s="1" customFormat="1" x14ac:dyDescent="0.25">
      <c r="A15" s="10"/>
      <c r="G15" s="37"/>
      <c r="H15" s="37"/>
      <c r="I15" s="37"/>
      <c r="J15" s="37"/>
      <c r="K15" s="37"/>
      <c r="L15" s="37"/>
    </row>
    <row r="16" spans="1:12" s="1" customFormat="1" x14ac:dyDescent="0.25">
      <c r="A16" s="10"/>
      <c r="G16" s="37"/>
      <c r="H16" s="37"/>
      <c r="I16" s="37"/>
      <c r="J16" s="37"/>
      <c r="K16" s="37"/>
      <c r="L16" s="37"/>
    </row>
    <row r="17" spans="1:12" s="1" customFormat="1" x14ac:dyDescent="0.25">
      <c r="A17" s="10"/>
      <c r="G17" s="37"/>
      <c r="H17" s="37"/>
      <c r="I17" s="37"/>
      <c r="J17" s="37"/>
      <c r="K17" s="37"/>
      <c r="L17" s="37"/>
    </row>
    <row r="18" spans="1:12" s="1" customFormat="1" x14ac:dyDescent="0.25">
      <c r="A18" s="10"/>
      <c r="G18" s="37"/>
      <c r="H18" s="37"/>
      <c r="I18" s="37"/>
      <c r="J18" s="37"/>
      <c r="K18" s="37"/>
      <c r="L18" s="37"/>
    </row>
    <row r="19" spans="1:12" s="1" customFormat="1" x14ac:dyDescent="0.25">
      <c r="A19" s="10"/>
      <c r="G19" s="37"/>
      <c r="H19" s="37"/>
      <c r="I19" s="37"/>
      <c r="J19" s="37"/>
      <c r="K19" s="37"/>
      <c r="L19" s="37"/>
    </row>
    <row r="20" spans="1:12" s="1" customFormat="1" x14ac:dyDescent="0.25">
      <c r="A20" s="10"/>
      <c r="G20" s="37"/>
      <c r="H20" s="37"/>
      <c r="I20" s="37"/>
      <c r="J20" s="37"/>
      <c r="K20" s="37"/>
      <c r="L20" s="37"/>
    </row>
    <row r="21" spans="1:12" s="1" customFormat="1" x14ac:dyDescent="0.25">
      <c r="A21" s="10"/>
      <c r="G21" s="37"/>
      <c r="H21" s="37"/>
      <c r="I21" s="37"/>
      <c r="J21" s="37"/>
      <c r="K21" s="37"/>
      <c r="L21" s="37"/>
    </row>
    <row r="22" spans="1:12" s="1" customFormat="1" x14ac:dyDescent="0.25">
      <c r="A22" s="10"/>
      <c r="G22" s="37"/>
      <c r="H22" s="37"/>
      <c r="I22" s="37"/>
      <c r="J22" s="37"/>
      <c r="K22" s="37"/>
      <c r="L22" s="37"/>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06-70-02.1</vt:lpstr>
      <vt:lpstr>Kategorie monitoringu</vt:lpstr>
      <vt:lpstr>hide</vt:lpstr>
      <vt:lpstr>'SO 06-70-02.1'!Názvy_tisku</vt:lpstr>
      <vt:lpstr>'SO 06-70-02.1'!Oblast_tisku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2019-05-20T07:40:54Z</cp:lastPrinted>
  <dcterms:created xsi:type="dcterms:W3CDTF">2015-03-16T09:47:49Z</dcterms:created>
  <dcterms:modified xsi:type="dcterms:W3CDTF">2019-05-23T12:07:38Z</dcterms:modified>
</cp:coreProperties>
</file>